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3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Sheet1!$A:$B,Sheet1!$1:$9</definedName>
  </definedNames>
  <calcPr calcId="144525"/>
</workbook>
</file>

<file path=xl/sharedStrings.xml><?xml version="1.0" encoding="utf-8"?>
<sst xmlns="http://schemas.openxmlformats.org/spreadsheetml/2006/main" count="144" uniqueCount="102">
  <si>
    <t>附件1</t>
  </si>
  <si>
    <t>2022年中央和自治区财政支农项目第二批资金计划表</t>
  </si>
  <si>
    <t>单位：万元</t>
  </si>
  <si>
    <t>市县/项目</t>
  </si>
  <si>
    <t>总计</t>
  </si>
  <si>
    <t>中央资金</t>
  </si>
  <si>
    <t>自治区资金</t>
  </si>
  <si>
    <t>农业生产发展</t>
  </si>
  <si>
    <t>农业资源保护修复与利用</t>
  </si>
  <si>
    <t>动物防疫</t>
  </si>
  <si>
    <t>渔业发展补助资金</t>
  </si>
  <si>
    <t>农业生产
救灾资金</t>
  </si>
  <si>
    <t>农田建设</t>
  </si>
  <si>
    <t>合计</t>
  </si>
  <si>
    <t>种粮农民一次性补贴</t>
  </si>
  <si>
    <t>农机购置与应用补贴</t>
  </si>
  <si>
    <t>现代农业产业园创建</t>
  </si>
  <si>
    <t>产业强镇建设</t>
  </si>
  <si>
    <t>优势特色产业集群建设</t>
  </si>
  <si>
    <t>基层农技推广体系改革建设</t>
  </si>
  <si>
    <t>高产优质苜蓿</t>
  </si>
  <si>
    <t>牧区良种补贴</t>
  </si>
  <si>
    <t>粮改饲</t>
  </si>
  <si>
    <t>肉牛养殖大县</t>
  </si>
  <si>
    <t>奶业生产能力提升整县推进</t>
  </si>
  <si>
    <t>畜禽遗传资源保护</t>
  </si>
  <si>
    <t>种畜生产性能测定</t>
  </si>
  <si>
    <t>地理标志农产品保护</t>
  </si>
  <si>
    <t>农业生产社会化服务</t>
  </si>
  <si>
    <t>高素质农民培训</t>
  </si>
  <si>
    <t>农村实用人才培训</t>
  </si>
  <si>
    <t>头雁项目</t>
  </si>
  <si>
    <t>农产品仓储保鲜设施</t>
  </si>
  <si>
    <t>新型农业经营主体培育</t>
  </si>
  <si>
    <t>草原生态保护补助</t>
  </si>
  <si>
    <t>农作物秸秆综合利用</t>
  </si>
  <si>
    <t>耕地轮作休耕</t>
  </si>
  <si>
    <t>化肥减量增效</t>
  </si>
  <si>
    <t>退化耕地治理</t>
  </si>
  <si>
    <t>深松整地</t>
  </si>
  <si>
    <t>渔业增殖放流</t>
  </si>
  <si>
    <t>强制免疫、无害化处理补助</t>
  </si>
  <si>
    <t>大豆玉米带状复合</t>
  </si>
  <si>
    <t>轮作及小麦套复种</t>
  </si>
  <si>
    <t>约束性</t>
  </si>
  <si>
    <t>指导性</t>
  </si>
  <si>
    <t>各市、县合计</t>
  </si>
  <si>
    <t>小计</t>
  </si>
  <si>
    <t>银川市本级</t>
  </si>
  <si>
    <t>兴庆区</t>
  </si>
  <si>
    <t>西夏区</t>
  </si>
  <si>
    <t>金凤区</t>
  </si>
  <si>
    <t>永宁县</t>
  </si>
  <si>
    <t>贺兰县</t>
  </si>
  <si>
    <t>灵武市</t>
  </si>
  <si>
    <t>石嘴山本级</t>
  </si>
  <si>
    <t>大武口区</t>
  </si>
  <si>
    <t>惠农区</t>
  </si>
  <si>
    <t>平罗县</t>
  </si>
  <si>
    <t>吴忠市本级</t>
  </si>
  <si>
    <t>利通区</t>
  </si>
  <si>
    <t>红寺堡区</t>
  </si>
  <si>
    <t>盐池县</t>
  </si>
  <si>
    <t>同心县</t>
  </si>
  <si>
    <t>青铜峡市</t>
  </si>
  <si>
    <t>固原市本级</t>
  </si>
  <si>
    <t>原州区</t>
  </si>
  <si>
    <t>西吉县</t>
  </si>
  <si>
    <t>隆德县</t>
  </si>
  <si>
    <t>泾源县</t>
  </si>
  <si>
    <t>彭阳县</t>
  </si>
  <si>
    <t>中卫市本级</t>
  </si>
  <si>
    <t>沙坡头区</t>
  </si>
  <si>
    <t>中宁县</t>
  </si>
  <si>
    <t>海原县</t>
  </si>
  <si>
    <t>自治区本级合计</t>
  </si>
  <si>
    <t>宁夏农垦集团</t>
  </si>
  <si>
    <t>贺兰山东麓葡萄产业园区管委会</t>
  </si>
  <si>
    <t>宁夏大学</t>
  </si>
  <si>
    <t>宁夏大学继续教育学院</t>
  </si>
  <si>
    <t>宁夏大学新闻传播学院</t>
  </si>
  <si>
    <t>宁夏农业学校</t>
  </si>
  <si>
    <t>宁夏职业技术学院</t>
  </si>
  <si>
    <t>固原职业技术学院</t>
  </si>
  <si>
    <t>宁夏民族职业技术学院</t>
  </si>
  <si>
    <t>农业农村厅本级</t>
  </si>
  <si>
    <t>农业农村厅办公室</t>
  </si>
  <si>
    <t>自治区园艺技术推广站</t>
  </si>
  <si>
    <t>自治区农村经济经营管理站</t>
  </si>
  <si>
    <t>农业国际合作项目管理中心</t>
  </si>
  <si>
    <t>自治区动物疾病预防控制中心</t>
  </si>
  <si>
    <t>自治区农业机械化技术推广站</t>
  </si>
  <si>
    <t>自治区乡镇企业经济发展服务中心</t>
  </si>
  <si>
    <t>自治区农产品质量安全中心</t>
  </si>
  <si>
    <t>自治区农业宣传教育展览中心</t>
  </si>
  <si>
    <t>自治区农田水利建设与开发整治中心</t>
  </si>
  <si>
    <t>盐池滩羊选育场</t>
  </si>
  <si>
    <t>中卫山羊选育场</t>
  </si>
  <si>
    <t>自治区农业综合开发中心</t>
  </si>
  <si>
    <t>自治区农业广播电视学校</t>
  </si>
  <si>
    <t>自治区农业技术推广总站</t>
  </si>
  <si>
    <t>备注：自治区农田建设补助资金包含“黄河杯”以奖代补资金2920万元（依据为《关于表彰2021年度自治区农田水利基本建设“黄河杯”竞赛获奖单位的决定》（宁农建指发〔2022〕1号）），高标准梯田示范90万元（西吉县、隆德县、彭阳县，每县30万元）。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</si>
</sst>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4"/>
      <name val="黑体"/>
      <charset val="134"/>
    </font>
    <font>
      <sz val="22"/>
      <name val="方正小标宋_GBK"/>
      <charset val="134"/>
    </font>
    <font>
      <b/>
      <sz val="12"/>
      <name val="宋体"/>
      <charset val="134"/>
      <scheme val="minor"/>
    </font>
    <font>
      <b/>
      <sz val="9"/>
      <name val="宋体"/>
      <charset val="134"/>
    </font>
    <font>
      <b/>
      <sz val="9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sz val="14"/>
      <color rgb="FFFF0000"/>
      <name val="黑体"/>
      <charset val="134"/>
    </font>
    <font>
      <b/>
      <sz val="22"/>
      <name val="方正小标宋_GBK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13" borderId="0" applyNumberFormat="false" applyBorder="false" applyAlignment="false" applyProtection="false">
      <alignment vertical="center"/>
    </xf>
    <xf numFmtId="0" fontId="15" fillId="0" borderId="6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9" fillId="0" borderId="8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0" fontId="24" fillId="0" borderId="8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2" fillId="26" borderId="0" applyNumberFormat="false" applyBorder="false" applyAlignment="false" applyProtection="false">
      <alignment vertical="center"/>
    </xf>
    <xf numFmtId="0" fontId="27" fillId="25" borderId="9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2" fillId="30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2" fillId="23" borderId="9" applyNumberFormat="false" applyAlignment="false" applyProtection="false">
      <alignment vertical="center"/>
    </xf>
    <xf numFmtId="0" fontId="25" fillId="25" borderId="10" applyNumberFormat="false" applyAlignment="false" applyProtection="false">
      <alignment vertical="center"/>
    </xf>
    <xf numFmtId="0" fontId="28" fillId="31" borderId="11" applyNumberFormat="false" applyAlignment="false" applyProtection="false">
      <alignment vertical="center"/>
    </xf>
    <xf numFmtId="0" fontId="30" fillId="0" borderId="12" applyNumberFormat="false" applyFill="false" applyAlignment="false" applyProtection="false">
      <alignment vertical="center"/>
    </xf>
    <xf numFmtId="0" fontId="13" fillId="28" borderId="0" applyNumberFormat="false" applyBorder="false" applyAlignment="false" applyProtection="false">
      <alignment vertical="center"/>
    </xf>
    <xf numFmtId="0" fontId="13" fillId="32" borderId="0" applyNumberFormat="false" applyBorder="false" applyAlignment="false" applyProtection="false">
      <alignment vertical="center"/>
    </xf>
    <xf numFmtId="0" fontId="0" fillId="10" borderId="5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1" fillId="2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2" borderId="0" applyNumberFormat="false" applyBorder="false" applyAlignment="false" applyProtection="false">
      <alignment vertical="center"/>
    </xf>
    <xf numFmtId="0" fontId="13" fillId="27" borderId="0" applyNumberFormat="false" applyBorder="false" applyAlignment="false" applyProtection="false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true">
      <alignment vertical="center"/>
    </xf>
    <xf numFmtId="0" fontId="0" fillId="0" borderId="0" xfId="0" applyFont="true">
      <alignment vertical="center"/>
    </xf>
    <xf numFmtId="0" fontId="0" fillId="0" borderId="0" xfId="0" applyFill="true">
      <alignment vertical="center"/>
    </xf>
    <xf numFmtId="0" fontId="2" fillId="0" borderId="0" xfId="0" applyFont="true" applyFill="true">
      <alignment vertical="center"/>
    </xf>
    <xf numFmtId="0" fontId="3" fillId="0" borderId="0" xfId="0" applyFont="true" applyFill="true" applyAlignment="true">
      <alignment horizontal="left" vertical="center"/>
    </xf>
    <xf numFmtId="176" fontId="4" fillId="0" borderId="0" xfId="0" applyNumberFormat="true" applyFont="true" applyFill="true" applyAlignment="true">
      <alignment horizontal="center" vertical="center"/>
    </xf>
    <xf numFmtId="0" fontId="5" fillId="0" borderId="0" xfId="0" applyFont="true" applyFill="true" applyAlignment="true">
      <alignment horizontal="right" vertical="center"/>
    </xf>
    <xf numFmtId="176" fontId="6" fillId="0" borderId="1" xfId="0" applyNumberFormat="true" applyFont="true" applyFill="true" applyBorder="true" applyAlignment="true">
      <alignment horizontal="center" vertical="center"/>
    </xf>
    <xf numFmtId="176" fontId="7" fillId="0" borderId="1" xfId="0" applyNumberFormat="true" applyFont="true" applyFill="true" applyBorder="true" applyAlignment="true">
      <alignment horizontal="center" vertical="center" wrapText="true"/>
    </xf>
    <xf numFmtId="176" fontId="7" fillId="0" borderId="1" xfId="0" applyNumberFormat="true" applyFont="true" applyFill="true" applyBorder="true" applyAlignment="true">
      <alignment horizontal="center" vertical="center"/>
    </xf>
    <xf numFmtId="176" fontId="8" fillId="0" borderId="1" xfId="0" applyNumberFormat="true" applyFont="true" applyFill="true" applyBorder="true" applyAlignment="true">
      <alignment horizontal="center" vertical="center"/>
    </xf>
    <xf numFmtId="176" fontId="9" fillId="0" borderId="1" xfId="0" applyNumberFormat="true" applyFont="true" applyFill="true" applyBorder="true" applyAlignment="true">
      <alignment horizontal="center" vertical="center" wrapText="true"/>
    </xf>
    <xf numFmtId="176" fontId="6" fillId="0" borderId="1" xfId="0" applyNumberFormat="true" applyFont="true" applyFill="true" applyBorder="true" applyAlignment="true">
      <alignment horizontal="center" vertical="center" wrapText="true"/>
    </xf>
    <xf numFmtId="0" fontId="10" fillId="0" borderId="0" xfId="0" applyFont="true" applyFill="true" applyAlignment="true">
      <alignment horizontal="left" vertical="center"/>
    </xf>
    <xf numFmtId="176" fontId="11" fillId="0" borderId="0" xfId="0" applyNumberFormat="true" applyFont="true" applyFill="true" applyAlignment="true">
      <alignment vertical="center"/>
    </xf>
    <xf numFmtId="0" fontId="6" fillId="0" borderId="1" xfId="0" applyFont="true" applyFill="true" applyBorder="true" applyAlignment="true">
      <alignment horizontal="center" vertical="center"/>
    </xf>
    <xf numFmtId="176" fontId="7" fillId="0" borderId="2" xfId="0" applyNumberFormat="true" applyFont="true" applyFill="true" applyBorder="true" applyAlignment="true">
      <alignment horizontal="center" vertical="center" wrapText="true"/>
    </xf>
    <xf numFmtId="176" fontId="7" fillId="0" borderId="3" xfId="0" applyNumberFormat="true" applyFont="true" applyFill="true" applyBorder="true" applyAlignment="true">
      <alignment horizontal="center" vertical="center" wrapText="true"/>
    </xf>
    <xf numFmtId="176" fontId="7" fillId="0" borderId="4" xfId="0" applyNumberFormat="true" applyFont="true" applyFill="true" applyBorder="true" applyAlignment="true">
      <alignment horizontal="center" vertical="center" wrapText="true"/>
    </xf>
    <xf numFmtId="0" fontId="8" fillId="0" borderId="0" xfId="0" applyFont="true" applyFill="true" applyAlignment="true">
      <alignment horizontal="left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K69"/>
  <sheetViews>
    <sheetView tabSelected="1" zoomScale="85" zoomScaleNormal="85" workbookViewId="0">
      <pane xSplit="3" topLeftCell="D1" activePane="topRight" state="frozen"/>
      <selection/>
      <selection pane="topRight" activeCell="J23" sqref="J23"/>
    </sheetView>
  </sheetViews>
  <sheetFormatPr defaultColWidth="9" defaultRowHeight="13.5"/>
  <cols>
    <col min="1" max="1" width="28.825" style="3" customWidth="true"/>
    <col min="2" max="2" width="11.9833333333333" style="3" customWidth="true"/>
    <col min="3" max="3" width="10.3166666666667" style="3" customWidth="true"/>
    <col min="4" max="4" width="9.6" style="3" customWidth="true"/>
    <col min="5" max="5" width="9.4" style="3" customWidth="true"/>
    <col min="6" max="6" width="9.2" style="3" customWidth="true"/>
    <col min="7" max="7" width="8.26666666666667" style="3" customWidth="true"/>
    <col min="8" max="8" width="9.2" style="3" customWidth="true"/>
    <col min="9" max="11" width="8.26666666666667" style="3" customWidth="true"/>
    <col min="12" max="12" width="8.86666666666667" style="3" customWidth="true"/>
    <col min="13" max="16" width="8.26666666666667" style="3" customWidth="true"/>
    <col min="17" max="17" width="9.8" style="3" customWidth="true"/>
    <col min="18" max="18" width="9.6" style="3" customWidth="true"/>
    <col min="19" max="19" width="8.86666666666667" style="3" customWidth="true"/>
    <col min="20" max="21" width="8.26666666666667" style="3" customWidth="true"/>
    <col min="22" max="22" width="9.6" style="3" customWidth="true"/>
    <col min="23" max="23" width="8.26666666666667" style="3" customWidth="true"/>
    <col min="24" max="24" width="9.46666666666667" style="3" customWidth="true"/>
    <col min="25" max="25" width="8.26666666666667" style="3" customWidth="true"/>
    <col min="26" max="26" width="9.2" style="3" customWidth="true"/>
    <col min="27" max="28" width="9.46666666666667" style="3" customWidth="true"/>
    <col min="29" max="29" width="8.46666666666667" style="3" customWidth="true"/>
    <col min="30" max="30" width="8.26666666666667" style="3" customWidth="true"/>
    <col min="31" max="31" width="9.2" style="3" customWidth="true"/>
    <col min="32" max="32" width="8.26666666666667" style="3" customWidth="true"/>
    <col min="33" max="33" width="9.73333333333333" style="3" customWidth="true"/>
    <col min="34" max="34" width="8.86666666666667" style="3" customWidth="true"/>
    <col min="35" max="35" width="9.8" style="4" customWidth="true"/>
    <col min="36" max="36" width="9.8" style="3" customWidth="true"/>
    <col min="37" max="37" width="11.9333333333333" style="3" customWidth="true"/>
  </cols>
  <sheetData>
    <row r="1" ht="18.75" spans="1:37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14"/>
      <c r="AJ1" s="5"/>
      <c r="AK1" s="5"/>
    </row>
    <row r="2" ht="27.75" spans="1:37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 t="s">
        <v>1</v>
      </c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15"/>
      <c r="AJ2" s="15"/>
      <c r="AK2" s="15"/>
    </row>
    <row r="3" ht="23" customHeight="true" spans="1:37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 t="s">
        <v>2</v>
      </c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</row>
    <row r="4" ht="19" customHeight="true" spans="1:37">
      <c r="A4" s="8" t="s">
        <v>3</v>
      </c>
      <c r="B4" s="8" t="s">
        <v>4</v>
      </c>
      <c r="C4" s="8" t="s">
        <v>5</v>
      </c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 t="s">
        <v>5</v>
      </c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16" t="s">
        <v>6</v>
      </c>
    </row>
    <row r="5" ht="19" customHeight="true" spans="1:37">
      <c r="A5" s="8"/>
      <c r="B5" s="8"/>
      <c r="C5" s="8" t="s">
        <v>7</v>
      </c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 t="s">
        <v>7</v>
      </c>
      <c r="V5" s="8"/>
      <c r="W5" s="8"/>
      <c r="X5" s="10" t="s">
        <v>8</v>
      </c>
      <c r="Y5" s="10"/>
      <c r="Z5" s="10"/>
      <c r="AA5" s="10"/>
      <c r="AB5" s="10"/>
      <c r="AC5" s="10"/>
      <c r="AD5" s="10"/>
      <c r="AE5" s="10"/>
      <c r="AF5" s="10"/>
      <c r="AG5" s="10" t="s">
        <v>9</v>
      </c>
      <c r="AH5" s="9" t="s">
        <v>10</v>
      </c>
      <c r="AI5" s="9" t="s">
        <v>11</v>
      </c>
      <c r="AJ5" s="9" t="s">
        <v>12</v>
      </c>
      <c r="AK5" s="17" t="s">
        <v>12</v>
      </c>
    </row>
    <row r="6" ht="19" customHeight="true" spans="1:37">
      <c r="A6" s="8"/>
      <c r="B6" s="8"/>
      <c r="C6" s="8" t="s">
        <v>13</v>
      </c>
      <c r="D6" s="9" t="s">
        <v>14</v>
      </c>
      <c r="E6" s="9" t="s">
        <v>15</v>
      </c>
      <c r="F6" s="9" t="s">
        <v>16</v>
      </c>
      <c r="G6" s="9" t="s">
        <v>17</v>
      </c>
      <c r="H6" s="9" t="s">
        <v>18</v>
      </c>
      <c r="I6" s="9" t="s">
        <v>19</v>
      </c>
      <c r="J6" s="9" t="s">
        <v>20</v>
      </c>
      <c r="K6" s="9" t="s">
        <v>21</v>
      </c>
      <c r="L6" s="9" t="s">
        <v>22</v>
      </c>
      <c r="M6" s="9" t="s">
        <v>23</v>
      </c>
      <c r="N6" s="9" t="s">
        <v>24</v>
      </c>
      <c r="O6" s="9" t="s">
        <v>25</v>
      </c>
      <c r="P6" s="9" t="s">
        <v>26</v>
      </c>
      <c r="Q6" s="9" t="s">
        <v>27</v>
      </c>
      <c r="R6" s="9" t="s">
        <v>28</v>
      </c>
      <c r="S6" s="9" t="s">
        <v>29</v>
      </c>
      <c r="T6" s="9" t="s">
        <v>30</v>
      </c>
      <c r="U6" s="9" t="s">
        <v>31</v>
      </c>
      <c r="V6" s="9" t="s">
        <v>32</v>
      </c>
      <c r="W6" s="9" t="s">
        <v>33</v>
      </c>
      <c r="X6" s="9" t="s">
        <v>13</v>
      </c>
      <c r="Y6" s="9" t="s">
        <v>34</v>
      </c>
      <c r="Z6" s="9" t="s">
        <v>35</v>
      </c>
      <c r="AA6" s="9" t="s">
        <v>36</v>
      </c>
      <c r="AB6" s="9"/>
      <c r="AC6" s="9" t="s">
        <v>37</v>
      </c>
      <c r="AD6" s="9" t="s">
        <v>38</v>
      </c>
      <c r="AE6" s="9" t="s">
        <v>39</v>
      </c>
      <c r="AF6" s="9" t="s">
        <v>40</v>
      </c>
      <c r="AG6" s="9" t="s">
        <v>41</v>
      </c>
      <c r="AH6" s="9"/>
      <c r="AI6" s="9"/>
      <c r="AJ6" s="9"/>
      <c r="AK6" s="18"/>
    </row>
    <row r="7" ht="28" customHeight="true" spans="1:37">
      <c r="A7" s="8"/>
      <c r="B7" s="8"/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 t="s">
        <v>42</v>
      </c>
      <c r="AB7" s="9" t="s">
        <v>43</v>
      </c>
      <c r="AC7" s="9"/>
      <c r="AD7" s="9"/>
      <c r="AE7" s="9"/>
      <c r="AF7" s="9"/>
      <c r="AG7" s="9"/>
      <c r="AH7" s="9"/>
      <c r="AI7" s="9"/>
      <c r="AJ7" s="9"/>
      <c r="AK7" s="19"/>
    </row>
    <row r="8" s="1" customFormat="true" ht="20" customHeight="true" spans="1:37">
      <c r="A8" s="8"/>
      <c r="B8" s="8"/>
      <c r="C8" s="8"/>
      <c r="D8" s="10" t="s">
        <v>44</v>
      </c>
      <c r="E8" s="10" t="s">
        <v>44</v>
      </c>
      <c r="F8" s="10" t="s">
        <v>44</v>
      </c>
      <c r="G8" s="10" t="s">
        <v>44</v>
      </c>
      <c r="H8" s="10" t="s">
        <v>44</v>
      </c>
      <c r="I8" s="10" t="s">
        <v>45</v>
      </c>
      <c r="J8" s="10" t="s">
        <v>45</v>
      </c>
      <c r="K8" s="10" t="s">
        <v>45</v>
      </c>
      <c r="L8" s="10" t="s">
        <v>45</v>
      </c>
      <c r="M8" s="10" t="s">
        <v>45</v>
      </c>
      <c r="N8" s="10" t="s">
        <v>45</v>
      </c>
      <c r="O8" s="10" t="s">
        <v>45</v>
      </c>
      <c r="P8" s="10" t="s">
        <v>45</v>
      </c>
      <c r="Q8" s="10" t="s">
        <v>45</v>
      </c>
      <c r="R8" s="10" t="s">
        <v>45</v>
      </c>
      <c r="S8" s="10" t="s">
        <v>45</v>
      </c>
      <c r="T8" s="10" t="s">
        <v>45</v>
      </c>
      <c r="U8" s="10" t="s">
        <v>45</v>
      </c>
      <c r="V8" s="10" t="s">
        <v>45</v>
      </c>
      <c r="W8" s="10" t="s">
        <v>45</v>
      </c>
      <c r="X8" s="9"/>
      <c r="Y8" s="10" t="s">
        <v>44</v>
      </c>
      <c r="Z8" s="10" t="s">
        <v>44</v>
      </c>
      <c r="AA8" s="10" t="s">
        <v>44</v>
      </c>
      <c r="AB8" s="10" t="s">
        <v>44</v>
      </c>
      <c r="AC8" s="10" t="s">
        <v>45</v>
      </c>
      <c r="AD8" s="10" t="s">
        <v>45</v>
      </c>
      <c r="AE8" s="10" t="s">
        <v>45</v>
      </c>
      <c r="AF8" s="10" t="s">
        <v>45</v>
      </c>
      <c r="AG8" s="10" t="s">
        <v>45</v>
      </c>
      <c r="AH8" s="10" t="s">
        <v>45</v>
      </c>
      <c r="AI8" s="10" t="s">
        <v>44</v>
      </c>
      <c r="AJ8" s="10" t="s">
        <v>44</v>
      </c>
      <c r="AK8" s="10" t="s">
        <v>44</v>
      </c>
    </row>
    <row r="9" s="1" customFormat="true" ht="20" customHeight="true" spans="1:37">
      <c r="A9" s="10" t="s">
        <v>4</v>
      </c>
      <c r="B9" s="10">
        <f>B10+B43</f>
        <v>147178</v>
      </c>
      <c r="C9" s="10">
        <f>C10+C43</f>
        <v>98449</v>
      </c>
      <c r="D9" s="10">
        <f t="shared" ref="D9:AK9" si="0">D10+D43</f>
        <v>11269</v>
      </c>
      <c r="E9" s="10">
        <f t="shared" si="0"/>
        <v>5213</v>
      </c>
      <c r="F9" s="10">
        <f t="shared" si="0"/>
        <v>7000</v>
      </c>
      <c r="G9" s="10">
        <f t="shared" si="0"/>
        <v>600</v>
      </c>
      <c r="H9" s="10">
        <f t="shared" si="0"/>
        <v>15000</v>
      </c>
      <c r="I9" s="10">
        <f t="shared" si="0"/>
        <v>2133</v>
      </c>
      <c r="J9" s="10">
        <f t="shared" si="0"/>
        <v>2640</v>
      </c>
      <c r="K9" s="10">
        <f t="shared" si="0"/>
        <v>1030</v>
      </c>
      <c r="L9" s="10">
        <f t="shared" si="0"/>
        <v>13683</v>
      </c>
      <c r="M9" s="10">
        <f t="shared" si="0"/>
        <v>7500</v>
      </c>
      <c r="N9" s="10">
        <f t="shared" si="0"/>
        <v>8000</v>
      </c>
      <c r="O9" s="10">
        <f t="shared" si="0"/>
        <v>142</v>
      </c>
      <c r="P9" s="10">
        <f t="shared" si="0"/>
        <v>296</v>
      </c>
      <c r="Q9" s="10">
        <f t="shared" si="0"/>
        <v>2020</v>
      </c>
      <c r="R9" s="10">
        <f t="shared" si="0"/>
        <v>9000</v>
      </c>
      <c r="S9" s="10">
        <f t="shared" si="0"/>
        <v>3910</v>
      </c>
      <c r="T9" s="10">
        <f t="shared" si="0"/>
        <v>90</v>
      </c>
      <c r="U9" s="10">
        <f t="shared" si="0"/>
        <v>168</v>
      </c>
      <c r="V9" s="10">
        <f t="shared" si="0"/>
        <v>5000</v>
      </c>
      <c r="W9" s="10">
        <f t="shared" si="0"/>
        <v>3755</v>
      </c>
      <c r="X9" s="10">
        <f t="shared" si="0"/>
        <v>20584</v>
      </c>
      <c r="Y9" s="10">
        <f t="shared" si="0"/>
        <v>-488</v>
      </c>
      <c r="Z9" s="10">
        <f t="shared" si="0"/>
        <v>1078</v>
      </c>
      <c r="AA9" s="10">
        <f t="shared" si="0"/>
        <v>12000</v>
      </c>
      <c r="AB9" s="10">
        <f t="shared" ref="AB9" si="1">AB10+AB43</f>
        <v>3000</v>
      </c>
      <c r="AC9" s="10">
        <f t="shared" si="0"/>
        <v>978</v>
      </c>
      <c r="AD9" s="10">
        <f t="shared" si="0"/>
        <v>1481</v>
      </c>
      <c r="AE9" s="10">
        <f t="shared" si="0"/>
        <v>2538</v>
      </c>
      <c r="AF9" s="10">
        <f t="shared" si="0"/>
        <v>-3</v>
      </c>
      <c r="AG9" s="10">
        <f t="shared" si="0"/>
        <v>883</v>
      </c>
      <c r="AH9" s="10">
        <f t="shared" si="0"/>
        <v>2650</v>
      </c>
      <c r="AI9" s="10">
        <f t="shared" si="0"/>
        <v>300</v>
      </c>
      <c r="AJ9" s="10">
        <f t="shared" si="0"/>
        <v>16412</v>
      </c>
      <c r="AK9" s="10">
        <f t="shared" si="0"/>
        <v>7900</v>
      </c>
    </row>
    <row r="10" s="1" customFormat="true" ht="20" customHeight="true" spans="1:37">
      <c r="A10" s="10" t="s">
        <v>46</v>
      </c>
      <c r="B10" s="10">
        <f>B11+B19+B24+B31+B38</f>
        <v>144255.7</v>
      </c>
      <c r="C10" s="10">
        <f>SUM(D10:W10)</f>
        <v>96392.7</v>
      </c>
      <c r="D10" s="10">
        <f>D11+D19+D24+D31+D38</f>
        <v>10659</v>
      </c>
      <c r="E10" s="10">
        <f t="shared" ref="E10:W10" si="2">E11+E19+E24+E31+E38</f>
        <v>5213</v>
      </c>
      <c r="F10" s="10">
        <f t="shared" si="2"/>
        <v>7000</v>
      </c>
      <c r="G10" s="10">
        <f t="shared" si="2"/>
        <v>600</v>
      </c>
      <c r="H10" s="10">
        <f t="shared" si="2"/>
        <v>15000</v>
      </c>
      <c r="I10" s="10">
        <f t="shared" si="2"/>
        <v>2133</v>
      </c>
      <c r="J10" s="10">
        <f t="shared" si="2"/>
        <v>2640</v>
      </c>
      <c r="K10" s="10">
        <f t="shared" si="2"/>
        <v>1030</v>
      </c>
      <c r="L10" s="10">
        <f t="shared" si="2"/>
        <v>13683</v>
      </c>
      <c r="M10" s="10">
        <f t="shared" si="2"/>
        <v>7500</v>
      </c>
      <c r="N10" s="10">
        <f t="shared" si="2"/>
        <v>8000</v>
      </c>
      <c r="O10" s="10">
        <f t="shared" si="2"/>
        <v>62</v>
      </c>
      <c r="P10" s="10">
        <f t="shared" si="2"/>
        <v>266</v>
      </c>
      <c r="Q10" s="10">
        <f t="shared" si="2"/>
        <v>2020</v>
      </c>
      <c r="R10" s="10">
        <f t="shared" si="2"/>
        <v>9000</v>
      </c>
      <c r="S10" s="10">
        <f t="shared" si="2"/>
        <v>2741.7</v>
      </c>
      <c r="T10" s="10">
        <f t="shared" si="2"/>
        <v>90</v>
      </c>
      <c r="U10" s="10">
        <f t="shared" si="2"/>
        <v>0</v>
      </c>
      <c r="V10" s="10">
        <f t="shared" si="2"/>
        <v>5000</v>
      </c>
      <c r="W10" s="10">
        <f t="shared" si="2"/>
        <v>3755</v>
      </c>
      <c r="X10" s="10">
        <f>SUM(Y10:AF10)</f>
        <v>20241</v>
      </c>
      <c r="Y10" s="10">
        <f t="shared" ref="Y10:AK10" si="3">Y11+Y19+Y24+Y31+Y38</f>
        <v>-488</v>
      </c>
      <c r="Z10" s="10">
        <f t="shared" si="3"/>
        <v>1078</v>
      </c>
      <c r="AA10" s="10">
        <f t="shared" si="3"/>
        <v>12000</v>
      </c>
      <c r="AB10" s="10">
        <f t="shared" ref="AB10" si="4">AB11+AB19+AB24+AB31+AB38</f>
        <v>2940</v>
      </c>
      <c r="AC10" s="10">
        <f t="shared" si="3"/>
        <v>880</v>
      </c>
      <c r="AD10" s="10">
        <f t="shared" si="3"/>
        <v>1296</v>
      </c>
      <c r="AE10" s="10">
        <f t="shared" si="3"/>
        <v>2538</v>
      </c>
      <c r="AF10" s="10">
        <f t="shared" si="3"/>
        <v>-3</v>
      </c>
      <c r="AG10" s="10">
        <f t="shared" si="3"/>
        <v>883</v>
      </c>
      <c r="AH10" s="10">
        <f t="shared" si="3"/>
        <v>2650</v>
      </c>
      <c r="AI10" s="10">
        <f t="shared" si="3"/>
        <v>300</v>
      </c>
      <c r="AJ10" s="10">
        <f t="shared" si="3"/>
        <v>16033</v>
      </c>
      <c r="AK10" s="10">
        <f t="shared" si="3"/>
        <v>7756</v>
      </c>
    </row>
    <row r="11" ht="18" customHeight="true" spans="1:37">
      <c r="A11" s="10" t="s">
        <v>47</v>
      </c>
      <c r="B11" s="10">
        <f>C11+X11+AG11+AH11+AI11+AJ11+AK11</f>
        <v>21556.1</v>
      </c>
      <c r="C11" s="10">
        <f t="shared" ref="C11:C43" si="5">SUM(D11:W11)</f>
        <v>15168.1</v>
      </c>
      <c r="D11" s="11">
        <f>SUM(D12:D18)</f>
        <v>965</v>
      </c>
      <c r="E11" s="11">
        <f t="shared" ref="E11:AK11" si="6">SUM(E12:E18)</f>
        <v>991</v>
      </c>
      <c r="F11" s="11">
        <f t="shared" si="6"/>
        <v>0</v>
      </c>
      <c r="G11" s="11">
        <f t="shared" si="6"/>
        <v>300</v>
      </c>
      <c r="H11" s="11">
        <f t="shared" si="6"/>
        <v>3380</v>
      </c>
      <c r="I11" s="11">
        <f t="shared" si="6"/>
        <v>375</v>
      </c>
      <c r="J11" s="11">
        <f t="shared" si="6"/>
        <v>438</v>
      </c>
      <c r="K11" s="11">
        <f t="shared" si="6"/>
        <v>35</v>
      </c>
      <c r="L11" s="11">
        <f t="shared" si="6"/>
        <v>3130</v>
      </c>
      <c r="M11" s="11">
        <f t="shared" si="6"/>
        <v>0</v>
      </c>
      <c r="N11" s="11">
        <f t="shared" si="6"/>
        <v>2000</v>
      </c>
      <c r="O11" s="11">
        <f t="shared" si="6"/>
        <v>0</v>
      </c>
      <c r="P11" s="11">
        <f t="shared" si="6"/>
        <v>131</v>
      </c>
      <c r="Q11" s="11">
        <f t="shared" si="6"/>
        <v>470</v>
      </c>
      <c r="R11" s="11">
        <f t="shared" si="6"/>
        <v>605</v>
      </c>
      <c r="S11" s="11">
        <f t="shared" si="6"/>
        <v>207</v>
      </c>
      <c r="T11" s="11">
        <f t="shared" si="6"/>
        <v>0</v>
      </c>
      <c r="U11" s="11">
        <f t="shared" si="6"/>
        <v>0</v>
      </c>
      <c r="V11" s="11">
        <f t="shared" si="6"/>
        <v>1365.1</v>
      </c>
      <c r="W11" s="11">
        <f t="shared" si="6"/>
        <v>776</v>
      </c>
      <c r="X11" s="10">
        <f t="shared" ref="X11:X12" si="7">SUM(Y11:AF11)</f>
        <v>2317</v>
      </c>
      <c r="Y11" s="11">
        <f t="shared" si="6"/>
        <v>0</v>
      </c>
      <c r="Z11" s="11">
        <f t="shared" si="6"/>
        <v>0</v>
      </c>
      <c r="AA11" s="11">
        <f t="shared" si="6"/>
        <v>1200</v>
      </c>
      <c r="AB11" s="11">
        <f t="shared" si="6"/>
        <v>315</v>
      </c>
      <c r="AC11" s="12">
        <v>204</v>
      </c>
      <c r="AD11" s="11">
        <f t="shared" si="6"/>
        <v>148</v>
      </c>
      <c r="AE11" s="11">
        <f t="shared" si="6"/>
        <v>450</v>
      </c>
      <c r="AF11" s="11">
        <f t="shared" si="6"/>
        <v>0</v>
      </c>
      <c r="AG11" s="11">
        <f t="shared" si="6"/>
        <v>179</v>
      </c>
      <c r="AH11" s="11">
        <f t="shared" si="6"/>
        <v>1990</v>
      </c>
      <c r="AI11" s="11">
        <f t="shared" si="6"/>
        <v>0</v>
      </c>
      <c r="AJ11" s="11">
        <f t="shared" si="6"/>
        <v>935</v>
      </c>
      <c r="AK11" s="11">
        <f t="shared" si="6"/>
        <v>967</v>
      </c>
    </row>
    <row r="12" ht="18" customHeight="true" spans="1:37">
      <c r="A12" s="11" t="s">
        <v>48</v>
      </c>
      <c r="B12" s="10">
        <f t="shared" ref="B12:B42" si="8">C12+X12+AG12+AH12+AI12+AJ12+AK12</f>
        <v>2432</v>
      </c>
      <c r="C12" s="10">
        <f t="shared" si="5"/>
        <v>429</v>
      </c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>
        <v>380</v>
      </c>
      <c r="R12" s="11"/>
      <c r="S12" s="11">
        <v>19</v>
      </c>
      <c r="T12" s="11"/>
      <c r="U12" s="11"/>
      <c r="V12" s="11"/>
      <c r="W12" s="11">
        <v>30</v>
      </c>
      <c r="X12" s="10">
        <f t="shared" si="7"/>
        <v>3</v>
      </c>
      <c r="Y12" s="11"/>
      <c r="Z12" s="11"/>
      <c r="AA12" s="11"/>
      <c r="AB12" s="11"/>
      <c r="AC12" s="12">
        <v>3</v>
      </c>
      <c r="AD12" s="11"/>
      <c r="AE12" s="11"/>
      <c r="AF12" s="11"/>
      <c r="AG12" s="11"/>
      <c r="AH12" s="11">
        <v>1990</v>
      </c>
      <c r="AI12" s="11"/>
      <c r="AJ12" s="11"/>
      <c r="AK12" s="11">
        <v>10</v>
      </c>
    </row>
    <row r="13" ht="18" customHeight="true" spans="1:37">
      <c r="A13" s="11" t="s">
        <v>49</v>
      </c>
      <c r="B13" s="10">
        <f t="shared" si="8"/>
        <v>2674.6</v>
      </c>
      <c r="C13" s="10">
        <f t="shared" si="5"/>
        <v>1744.6</v>
      </c>
      <c r="D13" s="11">
        <v>130</v>
      </c>
      <c r="E13" s="11">
        <v>60</v>
      </c>
      <c r="F13" s="11"/>
      <c r="G13" s="11"/>
      <c r="H13" s="11">
        <v>850</v>
      </c>
      <c r="I13" s="11">
        <v>48</v>
      </c>
      <c r="J13" s="11"/>
      <c r="K13" s="11"/>
      <c r="L13" s="11">
        <v>357</v>
      </c>
      <c r="M13" s="11"/>
      <c r="N13" s="11"/>
      <c r="O13" s="11"/>
      <c r="P13" s="11"/>
      <c r="Q13" s="11"/>
      <c r="R13" s="11">
        <v>84</v>
      </c>
      <c r="S13" s="11">
        <v>33</v>
      </c>
      <c r="T13" s="11"/>
      <c r="U13" s="11"/>
      <c r="V13" s="11">
        <v>124.6</v>
      </c>
      <c r="W13" s="11">
        <v>58</v>
      </c>
      <c r="X13" s="10">
        <f t="shared" ref="X13:X68" si="9">SUM(Y13:AF13)</f>
        <v>204</v>
      </c>
      <c r="Y13" s="11"/>
      <c r="Z13" s="11"/>
      <c r="AA13" s="11">
        <v>150</v>
      </c>
      <c r="AB13" s="11">
        <v>15</v>
      </c>
      <c r="AC13" s="12">
        <v>39</v>
      </c>
      <c r="AD13" s="11"/>
      <c r="AE13" s="11"/>
      <c r="AF13" s="11"/>
      <c r="AG13" s="11">
        <v>2</v>
      </c>
      <c r="AH13" s="11"/>
      <c r="AI13" s="11"/>
      <c r="AJ13" s="11">
        <v>444</v>
      </c>
      <c r="AK13" s="11">
        <v>280</v>
      </c>
    </row>
    <row r="14" ht="18" customHeight="true" spans="1:37">
      <c r="A14" s="11" t="s">
        <v>50</v>
      </c>
      <c r="B14" s="10">
        <f t="shared" si="8"/>
        <v>938</v>
      </c>
      <c r="C14" s="10">
        <f t="shared" si="5"/>
        <v>769</v>
      </c>
      <c r="D14" s="11">
        <v>45</v>
      </c>
      <c r="E14" s="11">
        <v>80</v>
      </c>
      <c r="F14" s="11"/>
      <c r="G14" s="11"/>
      <c r="H14" s="11"/>
      <c r="I14" s="11"/>
      <c r="J14" s="11">
        <v>336</v>
      </c>
      <c r="K14" s="11"/>
      <c r="L14" s="11">
        <v>236</v>
      </c>
      <c r="M14" s="11"/>
      <c r="N14" s="11"/>
      <c r="O14" s="11"/>
      <c r="P14" s="11"/>
      <c r="Q14" s="11"/>
      <c r="R14" s="11"/>
      <c r="S14" s="11">
        <v>14</v>
      </c>
      <c r="T14" s="11"/>
      <c r="U14" s="11"/>
      <c r="V14" s="11"/>
      <c r="W14" s="11">
        <v>58</v>
      </c>
      <c r="X14" s="10">
        <f t="shared" si="9"/>
        <v>118</v>
      </c>
      <c r="Y14" s="11"/>
      <c r="Z14" s="11"/>
      <c r="AA14" s="11"/>
      <c r="AB14" s="11">
        <v>15</v>
      </c>
      <c r="AC14" s="12">
        <v>3</v>
      </c>
      <c r="AD14" s="11"/>
      <c r="AE14" s="11">
        <v>100</v>
      </c>
      <c r="AF14" s="11"/>
      <c r="AG14" s="11">
        <v>51</v>
      </c>
      <c r="AH14" s="11"/>
      <c r="AI14" s="11"/>
      <c r="AJ14" s="11"/>
      <c r="AK14" s="11"/>
    </row>
    <row r="15" ht="18" customHeight="true" spans="1:37">
      <c r="A15" s="11" t="s">
        <v>51</v>
      </c>
      <c r="B15" s="10">
        <f t="shared" si="8"/>
        <v>443</v>
      </c>
      <c r="C15" s="10">
        <f t="shared" si="5"/>
        <v>393</v>
      </c>
      <c r="D15" s="11">
        <v>40</v>
      </c>
      <c r="E15" s="11">
        <v>49</v>
      </c>
      <c r="F15" s="11"/>
      <c r="G15" s="11"/>
      <c r="H15" s="11"/>
      <c r="I15" s="11"/>
      <c r="J15" s="11"/>
      <c r="K15" s="11">
        <v>5</v>
      </c>
      <c r="L15" s="11">
        <v>108</v>
      </c>
      <c r="M15" s="11"/>
      <c r="N15" s="11"/>
      <c r="O15" s="11"/>
      <c r="P15" s="11">
        <v>60</v>
      </c>
      <c r="Q15" s="11"/>
      <c r="R15" s="11"/>
      <c r="S15" s="11">
        <v>33</v>
      </c>
      <c r="T15" s="11"/>
      <c r="U15" s="11"/>
      <c r="V15" s="11"/>
      <c r="W15" s="11">
        <v>98</v>
      </c>
      <c r="X15" s="10">
        <f t="shared" si="9"/>
        <v>34</v>
      </c>
      <c r="Y15" s="11"/>
      <c r="Z15" s="11"/>
      <c r="AA15" s="11"/>
      <c r="AB15" s="11">
        <v>30</v>
      </c>
      <c r="AC15" s="12">
        <v>4</v>
      </c>
      <c r="AD15" s="11"/>
      <c r="AE15" s="11"/>
      <c r="AF15" s="11"/>
      <c r="AG15" s="11">
        <v>16</v>
      </c>
      <c r="AH15" s="11"/>
      <c r="AI15" s="11"/>
      <c r="AJ15" s="11"/>
      <c r="AK15" s="11"/>
    </row>
    <row r="16" ht="18" customHeight="true" spans="1:37">
      <c r="A16" s="11" t="s">
        <v>52</v>
      </c>
      <c r="B16" s="10">
        <f t="shared" si="8"/>
        <v>2044.2</v>
      </c>
      <c r="C16" s="10">
        <f t="shared" si="5"/>
        <v>1494.2</v>
      </c>
      <c r="D16" s="11">
        <v>200</v>
      </c>
      <c r="E16" s="11">
        <v>456</v>
      </c>
      <c r="F16" s="11"/>
      <c r="G16" s="11"/>
      <c r="H16" s="11"/>
      <c r="I16" s="11">
        <v>100</v>
      </c>
      <c r="J16" s="11"/>
      <c r="K16" s="11">
        <v>15</v>
      </c>
      <c r="L16" s="11">
        <v>272</v>
      </c>
      <c r="M16" s="11"/>
      <c r="N16" s="11"/>
      <c r="O16" s="11"/>
      <c r="P16" s="11"/>
      <c r="Q16" s="11"/>
      <c r="R16" s="11"/>
      <c r="S16" s="11">
        <v>61</v>
      </c>
      <c r="T16" s="11"/>
      <c r="U16" s="11"/>
      <c r="V16" s="11">
        <v>248.2</v>
      </c>
      <c r="W16" s="11">
        <v>142</v>
      </c>
      <c r="X16" s="10">
        <f t="shared" si="9"/>
        <v>430</v>
      </c>
      <c r="Y16" s="11"/>
      <c r="Z16" s="11"/>
      <c r="AA16" s="11">
        <v>300</v>
      </c>
      <c r="AB16" s="11"/>
      <c r="AC16" s="12">
        <v>80</v>
      </c>
      <c r="AD16" s="11"/>
      <c r="AE16" s="11">
        <v>50</v>
      </c>
      <c r="AF16" s="11"/>
      <c r="AG16" s="11">
        <v>20</v>
      </c>
      <c r="AH16" s="11"/>
      <c r="AI16" s="11"/>
      <c r="AJ16" s="11"/>
      <c r="AK16" s="11">
        <v>100</v>
      </c>
    </row>
    <row r="17" ht="18" customHeight="true" spans="1:37">
      <c r="A17" s="11" t="s">
        <v>53</v>
      </c>
      <c r="B17" s="10">
        <f t="shared" si="8"/>
        <v>4064.7</v>
      </c>
      <c r="C17" s="10">
        <f t="shared" si="5"/>
        <v>2395.7</v>
      </c>
      <c r="D17" s="11">
        <v>350</v>
      </c>
      <c r="E17" s="11">
        <v>23</v>
      </c>
      <c r="F17" s="11"/>
      <c r="G17" s="11"/>
      <c r="H17" s="11">
        <v>300</v>
      </c>
      <c r="I17" s="11">
        <v>114</v>
      </c>
      <c r="J17" s="11"/>
      <c r="K17" s="11"/>
      <c r="L17" s="11">
        <v>850</v>
      </c>
      <c r="M17" s="11"/>
      <c r="N17" s="11"/>
      <c r="O17" s="11"/>
      <c r="P17" s="11">
        <v>71</v>
      </c>
      <c r="Q17" s="11"/>
      <c r="R17" s="11"/>
      <c r="S17" s="11">
        <v>14</v>
      </c>
      <c r="T17" s="11"/>
      <c r="U17" s="11"/>
      <c r="V17" s="11">
        <v>517.7</v>
      </c>
      <c r="W17" s="11">
        <v>156</v>
      </c>
      <c r="X17" s="10">
        <f t="shared" si="9"/>
        <v>773</v>
      </c>
      <c r="Y17" s="11"/>
      <c r="Z17" s="11"/>
      <c r="AA17" s="11">
        <v>450</v>
      </c>
      <c r="AB17" s="11">
        <v>45</v>
      </c>
      <c r="AC17" s="12">
        <v>5</v>
      </c>
      <c r="AD17" s="11">
        <v>148</v>
      </c>
      <c r="AE17" s="11">
        <v>125</v>
      </c>
      <c r="AF17" s="11"/>
      <c r="AG17" s="11">
        <v>26</v>
      </c>
      <c r="AH17" s="11"/>
      <c r="AI17" s="11"/>
      <c r="AJ17" s="11">
        <v>443</v>
      </c>
      <c r="AK17" s="11">
        <v>427</v>
      </c>
    </row>
    <row r="18" ht="18" customHeight="true" spans="1:37">
      <c r="A18" s="11" t="s">
        <v>54</v>
      </c>
      <c r="B18" s="10">
        <f t="shared" si="8"/>
        <v>8959.6</v>
      </c>
      <c r="C18" s="10">
        <f t="shared" si="5"/>
        <v>7942.6</v>
      </c>
      <c r="D18" s="11">
        <v>200</v>
      </c>
      <c r="E18" s="11">
        <v>323</v>
      </c>
      <c r="F18" s="11"/>
      <c r="G18" s="11">
        <v>300</v>
      </c>
      <c r="H18" s="11">
        <v>2230</v>
      </c>
      <c r="I18" s="11">
        <v>113</v>
      </c>
      <c r="J18" s="11">
        <v>102</v>
      </c>
      <c r="K18" s="11">
        <v>15</v>
      </c>
      <c r="L18" s="11">
        <v>1307</v>
      </c>
      <c r="M18" s="11"/>
      <c r="N18" s="11">
        <v>2000</v>
      </c>
      <c r="O18" s="11"/>
      <c r="P18" s="11"/>
      <c r="Q18" s="11">
        <v>90</v>
      </c>
      <c r="R18" s="11">
        <v>521</v>
      </c>
      <c r="S18" s="11">
        <v>33</v>
      </c>
      <c r="T18" s="11"/>
      <c r="U18" s="11"/>
      <c r="V18" s="11">
        <v>474.6</v>
      </c>
      <c r="W18" s="11">
        <v>234</v>
      </c>
      <c r="X18" s="10">
        <f t="shared" si="9"/>
        <v>755</v>
      </c>
      <c r="Y18" s="11"/>
      <c r="Z18" s="11"/>
      <c r="AA18" s="11">
        <v>300</v>
      </c>
      <c r="AB18" s="11">
        <v>210</v>
      </c>
      <c r="AC18" s="12">
        <v>70</v>
      </c>
      <c r="AD18" s="11"/>
      <c r="AE18" s="11">
        <v>175</v>
      </c>
      <c r="AF18" s="11"/>
      <c r="AG18" s="11">
        <v>64</v>
      </c>
      <c r="AH18" s="11"/>
      <c r="AI18" s="11"/>
      <c r="AJ18" s="11">
        <v>48</v>
      </c>
      <c r="AK18" s="11">
        <v>150</v>
      </c>
    </row>
    <row r="19" ht="18" customHeight="true" spans="1:37">
      <c r="A19" s="10" t="s">
        <v>47</v>
      </c>
      <c r="B19" s="10">
        <f t="shared" si="8"/>
        <v>17143.9</v>
      </c>
      <c r="C19" s="10">
        <f t="shared" si="5"/>
        <v>10178.9</v>
      </c>
      <c r="D19" s="11">
        <f>SUM(D20:D23)</f>
        <v>1110</v>
      </c>
      <c r="E19" s="11">
        <f t="shared" ref="E19:J19" si="10">SUM(E20:E23)</f>
        <v>576</v>
      </c>
      <c r="F19" s="11">
        <f t="shared" si="10"/>
        <v>0</v>
      </c>
      <c r="G19" s="11">
        <f t="shared" si="10"/>
        <v>0</v>
      </c>
      <c r="H19" s="11">
        <f t="shared" si="10"/>
        <v>810</v>
      </c>
      <c r="I19" s="11">
        <f t="shared" si="10"/>
        <v>210</v>
      </c>
      <c r="J19" s="11">
        <f t="shared" si="10"/>
        <v>480</v>
      </c>
      <c r="K19" s="11">
        <f t="shared" ref="K19:AK19" si="11">SUM(K20:K23)</f>
        <v>20</v>
      </c>
      <c r="L19" s="11">
        <f t="shared" si="11"/>
        <v>1740</v>
      </c>
      <c r="M19" s="11">
        <f t="shared" si="11"/>
        <v>0</v>
      </c>
      <c r="N19" s="11">
        <f t="shared" si="11"/>
        <v>2000</v>
      </c>
      <c r="O19" s="11">
        <f t="shared" si="11"/>
        <v>0</v>
      </c>
      <c r="P19" s="11">
        <f t="shared" si="11"/>
        <v>0</v>
      </c>
      <c r="Q19" s="11">
        <f t="shared" si="11"/>
        <v>90</v>
      </c>
      <c r="R19" s="11">
        <f t="shared" si="11"/>
        <v>1080</v>
      </c>
      <c r="S19" s="11">
        <f t="shared" si="11"/>
        <v>508.1</v>
      </c>
      <c r="T19" s="11">
        <f t="shared" si="11"/>
        <v>0</v>
      </c>
      <c r="U19" s="11">
        <f t="shared" si="11"/>
        <v>0</v>
      </c>
      <c r="V19" s="11">
        <f t="shared" si="11"/>
        <v>1142.8</v>
      </c>
      <c r="W19" s="11">
        <f t="shared" si="11"/>
        <v>412</v>
      </c>
      <c r="X19" s="10">
        <f t="shared" si="9"/>
        <v>3818</v>
      </c>
      <c r="Y19" s="11">
        <f t="shared" si="11"/>
        <v>-1</v>
      </c>
      <c r="Z19" s="11">
        <f t="shared" si="11"/>
        <v>0</v>
      </c>
      <c r="AA19" s="11">
        <f t="shared" si="11"/>
        <v>600</v>
      </c>
      <c r="AB19" s="11">
        <f t="shared" si="11"/>
        <v>1530</v>
      </c>
      <c r="AC19" s="12">
        <v>172</v>
      </c>
      <c r="AD19" s="11">
        <f t="shared" si="11"/>
        <v>695</v>
      </c>
      <c r="AE19" s="11">
        <f t="shared" si="11"/>
        <v>825</v>
      </c>
      <c r="AF19" s="11">
        <f t="shared" si="11"/>
        <v>-3</v>
      </c>
      <c r="AG19" s="11">
        <f t="shared" si="11"/>
        <v>121</v>
      </c>
      <c r="AH19" s="11">
        <f t="shared" si="11"/>
        <v>660</v>
      </c>
      <c r="AI19" s="11">
        <f t="shared" si="11"/>
        <v>0</v>
      </c>
      <c r="AJ19" s="11">
        <f t="shared" si="11"/>
        <v>1204</v>
      </c>
      <c r="AK19" s="11">
        <f t="shared" si="11"/>
        <v>1162</v>
      </c>
    </row>
    <row r="20" ht="18" customHeight="true" spans="1:37">
      <c r="A20" s="11" t="s">
        <v>55</v>
      </c>
      <c r="B20" s="10">
        <f t="shared" si="8"/>
        <v>924</v>
      </c>
      <c r="C20" s="10">
        <f t="shared" si="5"/>
        <v>259</v>
      </c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>
        <v>229</v>
      </c>
      <c r="T20" s="11"/>
      <c r="U20" s="11"/>
      <c r="V20" s="11"/>
      <c r="W20" s="11">
        <v>30</v>
      </c>
      <c r="X20" s="10">
        <f t="shared" si="9"/>
        <v>5</v>
      </c>
      <c r="Y20" s="11"/>
      <c r="Z20" s="11"/>
      <c r="AA20" s="11"/>
      <c r="AB20" s="11"/>
      <c r="AC20" s="12">
        <v>8</v>
      </c>
      <c r="AD20" s="11"/>
      <c r="AE20" s="11"/>
      <c r="AF20" s="11">
        <v>-3</v>
      </c>
      <c r="AG20" s="11"/>
      <c r="AH20" s="11">
        <v>660</v>
      </c>
      <c r="AI20" s="11"/>
      <c r="AJ20" s="11"/>
      <c r="AK20" s="11"/>
    </row>
    <row r="21" ht="18" customHeight="true" spans="1:37">
      <c r="A21" s="11" t="s">
        <v>56</v>
      </c>
      <c r="B21" s="10">
        <f t="shared" si="8"/>
        <v>380</v>
      </c>
      <c r="C21" s="10">
        <f t="shared" si="5"/>
        <v>104</v>
      </c>
      <c r="D21" s="11">
        <v>30</v>
      </c>
      <c r="E21" s="11">
        <v>3</v>
      </c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>
        <v>33</v>
      </c>
      <c r="T21" s="11"/>
      <c r="U21" s="11"/>
      <c r="V21" s="11"/>
      <c r="W21" s="11">
        <v>38</v>
      </c>
      <c r="X21" s="10">
        <f t="shared" si="9"/>
        <v>75</v>
      </c>
      <c r="Y21" s="11"/>
      <c r="Z21" s="11"/>
      <c r="AA21" s="11"/>
      <c r="AB21" s="11">
        <v>75</v>
      </c>
      <c r="AC21" s="12"/>
      <c r="AD21" s="11"/>
      <c r="AE21" s="11"/>
      <c r="AF21" s="11"/>
      <c r="AG21" s="11">
        <v>5</v>
      </c>
      <c r="AH21" s="11"/>
      <c r="AI21" s="11"/>
      <c r="AJ21" s="11">
        <v>121</v>
      </c>
      <c r="AK21" s="11">
        <v>75</v>
      </c>
    </row>
    <row r="22" ht="18" customHeight="true" spans="1:37">
      <c r="A22" s="11" t="s">
        <v>57</v>
      </c>
      <c r="B22" s="10">
        <f t="shared" si="8"/>
        <v>5022.1</v>
      </c>
      <c r="C22" s="10">
        <f t="shared" si="5"/>
        <v>3981.1</v>
      </c>
      <c r="D22" s="11">
        <v>200</v>
      </c>
      <c r="E22" s="11">
        <v>108</v>
      </c>
      <c r="F22" s="11"/>
      <c r="G22" s="11"/>
      <c r="H22" s="11">
        <v>410</v>
      </c>
      <c r="I22" s="11">
        <v>79</v>
      </c>
      <c r="J22" s="11">
        <v>96</v>
      </c>
      <c r="K22" s="11"/>
      <c r="L22" s="11">
        <v>504</v>
      </c>
      <c r="M22" s="11"/>
      <c r="N22" s="11">
        <v>2000</v>
      </c>
      <c r="O22" s="11"/>
      <c r="P22" s="11"/>
      <c r="Q22" s="11"/>
      <c r="R22" s="11">
        <v>420</v>
      </c>
      <c r="S22" s="11">
        <v>48.1</v>
      </c>
      <c r="T22" s="11"/>
      <c r="U22" s="11"/>
      <c r="V22" s="11"/>
      <c r="W22" s="11">
        <v>116</v>
      </c>
      <c r="X22" s="10">
        <f t="shared" si="9"/>
        <v>593</v>
      </c>
      <c r="Y22" s="11"/>
      <c r="Z22" s="11"/>
      <c r="AA22" s="11">
        <v>150</v>
      </c>
      <c r="AB22" s="11">
        <v>15</v>
      </c>
      <c r="AC22" s="12">
        <v>80</v>
      </c>
      <c r="AD22" s="11">
        <v>148</v>
      </c>
      <c r="AE22" s="11">
        <v>200</v>
      </c>
      <c r="AF22" s="11"/>
      <c r="AG22" s="11">
        <v>16</v>
      </c>
      <c r="AH22" s="11"/>
      <c r="AI22" s="11"/>
      <c r="AJ22" s="11">
        <v>136</v>
      </c>
      <c r="AK22" s="11">
        <v>296</v>
      </c>
    </row>
    <row r="23" ht="18" customHeight="true" spans="1:37">
      <c r="A23" s="11" t="s">
        <v>58</v>
      </c>
      <c r="B23" s="10">
        <f t="shared" si="8"/>
        <v>10817.8</v>
      </c>
      <c r="C23" s="10">
        <f t="shared" si="5"/>
        <v>5834.8</v>
      </c>
      <c r="D23" s="11">
        <v>880</v>
      </c>
      <c r="E23" s="11">
        <v>465</v>
      </c>
      <c r="F23" s="11"/>
      <c r="G23" s="11"/>
      <c r="H23" s="11">
        <v>400</v>
      </c>
      <c r="I23" s="11">
        <v>131</v>
      </c>
      <c r="J23" s="11">
        <v>384</v>
      </c>
      <c r="K23" s="11">
        <v>20</v>
      </c>
      <c r="L23" s="11">
        <v>1236</v>
      </c>
      <c r="M23" s="11"/>
      <c r="N23" s="11"/>
      <c r="O23" s="11"/>
      <c r="P23" s="11"/>
      <c r="Q23" s="11">
        <v>90</v>
      </c>
      <c r="R23" s="11">
        <v>660</v>
      </c>
      <c r="S23" s="11">
        <v>198</v>
      </c>
      <c r="T23" s="11"/>
      <c r="U23" s="11"/>
      <c r="V23" s="11">
        <v>1142.8</v>
      </c>
      <c r="W23" s="11">
        <v>228</v>
      </c>
      <c r="X23" s="10">
        <f t="shared" si="9"/>
        <v>3145</v>
      </c>
      <c r="Y23" s="11">
        <v>-1</v>
      </c>
      <c r="Z23" s="11"/>
      <c r="AA23" s="11">
        <v>450</v>
      </c>
      <c r="AB23" s="11">
        <v>1440</v>
      </c>
      <c r="AC23" s="12">
        <v>84</v>
      </c>
      <c r="AD23" s="11">
        <v>547</v>
      </c>
      <c r="AE23" s="11">
        <v>625</v>
      </c>
      <c r="AF23" s="11"/>
      <c r="AG23" s="11">
        <v>100</v>
      </c>
      <c r="AH23" s="11"/>
      <c r="AI23" s="11"/>
      <c r="AJ23" s="11">
        <v>947</v>
      </c>
      <c r="AK23" s="11">
        <v>791</v>
      </c>
    </row>
    <row r="24" s="2" customFormat="true" ht="18" customHeight="true" spans="1:37">
      <c r="A24" s="10" t="s">
        <v>47</v>
      </c>
      <c r="B24" s="10">
        <f t="shared" si="8"/>
        <v>39099.23</v>
      </c>
      <c r="C24" s="10">
        <f t="shared" si="5"/>
        <v>30501.9</v>
      </c>
      <c r="D24" s="11">
        <f>SUM(D25:D30)</f>
        <v>3354</v>
      </c>
      <c r="E24" s="11">
        <f t="shared" ref="E24:AH24" si="12">SUM(E25:E30)</f>
        <v>1886</v>
      </c>
      <c r="F24" s="11">
        <f t="shared" si="12"/>
        <v>4000</v>
      </c>
      <c r="G24" s="11">
        <f t="shared" si="12"/>
        <v>300</v>
      </c>
      <c r="H24" s="11">
        <f t="shared" si="12"/>
        <v>5810</v>
      </c>
      <c r="I24" s="11">
        <f t="shared" si="12"/>
        <v>608</v>
      </c>
      <c r="J24" s="11">
        <f t="shared" si="12"/>
        <v>1530</v>
      </c>
      <c r="K24" s="11">
        <f t="shared" si="12"/>
        <v>375</v>
      </c>
      <c r="L24" s="11">
        <f t="shared" si="12"/>
        <v>4384</v>
      </c>
      <c r="M24" s="11">
        <f t="shared" si="12"/>
        <v>0</v>
      </c>
      <c r="N24" s="11">
        <f t="shared" si="12"/>
        <v>2000</v>
      </c>
      <c r="O24" s="11">
        <f t="shared" si="12"/>
        <v>40</v>
      </c>
      <c r="P24" s="11">
        <f t="shared" si="12"/>
        <v>60</v>
      </c>
      <c r="Q24" s="11">
        <f t="shared" si="12"/>
        <v>580</v>
      </c>
      <c r="R24" s="11">
        <f t="shared" si="12"/>
        <v>2842</v>
      </c>
      <c r="S24" s="11">
        <f t="shared" si="12"/>
        <v>713</v>
      </c>
      <c r="T24" s="11">
        <f t="shared" si="12"/>
        <v>0</v>
      </c>
      <c r="U24" s="11">
        <f t="shared" si="12"/>
        <v>0</v>
      </c>
      <c r="V24" s="11">
        <f t="shared" si="12"/>
        <v>1053.9</v>
      </c>
      <c r="W24" s="11">
        <f t="shared" si="12"/>
        <v>966</v>
      </c>
      <c r="X24" s="10">
        <f t="shared" si="9"/>
        <v>4124.33</v>
      </c>
      <c r="Y24" s="11">
        <f t="shared" si="12"/>
        <v>-357.67</v>
      </c>
      <c r="Z24" s="11">
        <f t="shared" si="12"/>
        <v>400</v>
      </c>
      <c r="AA24" s="11">
        <f t="shared" si="12"/>
        <v>2400</v>
      </c>
      <c r="AB24" s="11">
        <f t="shared" si="12"/>
        <v>660</v>
      </c>
      <c r="AC24" s="12">
        <v>261</v>
      </c>
      <c r="AD24" s="11">
        <f t="shared" si="12"/>
        <v>148</v>
      </c>
      <c r="AE24" s="11">
        <f t="shared" si="12"/>
        <v>613</v>
      </c>
      <c r="AF24" s="11">
        <f t="shared" si="12"/>
        <v>0</v>
      </c>
      <c r="AG24" s="11">
        <f t="shared" si="12"/>
        <v>296</v>
      </c>
      <c r="AH24" s="11">
        <f t="shared" si="12"/>
        <v>0</v>
      </c>
      <c r="AI24" s="11">
        <v>115</v>
      </c>
      <c r="AJ24" s="11">
        <f>SUM(AJ25:AJ30)</f>
        <v>2194</v>
      </c>
      <c r="AK24" s="11">
        <f>SUM(AK25:AK30)</f>
        <v>1868</v>
      </c>
    </row>
    <row r="25" ht="18" customHeight="true" spans="1:37">
      <c r="A25" s="11" t="s">
        <v>59</v>
      </c>
      <c r="B25" s="10">
        <f t="shared" si="8"/>
        <v>352.8</v>
      </c>
      <c r="C25" s="10">
        <f t="shared" si="5"/>
        <v>339.8</v>
      </c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>
        <v>230</v>
      </c>
      <c r="R25" s="11"/>
      <c r="S25" s="11">
        <v>79.8</v>
      </c>
      <c r="T25" s="11"/>
      <c r="U25" s="11"/>
      <c r="V25" s="11"/>
      <c r="W25" s="11">
        <v>30</v>
      </c>
      <c r="X25" s="10">
        <f t="shared" si="9"/>
        <v>3</v>
      </c>
      <c r="Y25" s="11"/>
      <c r="Z25" s="11"/>
      <c r="AA25" s="11"/>
      <c r="AB25" s="11"/>
      <c r="AC25" s="12">
        <v>3</v>
      </c>
      <c r="AD25" s="11"/>
      <c r="AE25" s="11"/>
      <c r="AF25" s="11"/>
      <c r="AG25" s="11"/>
      <c r="AH25" s="11"/>
      <c r="AI25" s="11"/>
      <c r="AJ25" s="11"/>
      <c r="AK25" s="11">
        <v>10</v>
      </c>
    </row>
    <row r="26" ht="18" customHeight="true" spans="1:37">
      <c r="A26" s="11" t="s">
        <v>60</v>
      </c>
      <c r="B26" s="10">
        <f t="shared" si="8"/>
        <v>12096.1</v>
      </c>
      <c r="C26" s="10">
        <f t="shared" si="5"/>
        <v>11043.1</v>
      </c>
      <c r="D26" s="11">
        <v>210</v>
      </c>
      <c r="E26" s="11">
        <v>357</v>
      </c>
      <c r="F26" s="11">
        <v>4000</v>
      </c>
      <c r="G26" s="11"/>
      <c r="H26" s="11">
        <v>940</v>
      </c>
      <c r="I26" s="11">
        <v>165</v>
      </c>
      <c r="J26" s="11"/>
      <c r="K26" s="11"/>
      <c r="L26" s="11">
        <v>1766</v>
      </c>
      <c r="M26" s="11"/>
      <c r="N26" s="11">
        <v>2000</v>
      </c>
      <c r="O26" s="11"/>
      <c r="P26" s="11"/>
      <c r="Q26" s="11"/>
      <c r="R26" s="11">
        <v>616</v>
      </c>
      <c r="S26" s="11">
        <v>198</v>
      </c>
      <c r="T26" s="11"/>
      <c r="U26" s="11"/>
      <c r="V26" s="11">
        <v>589.1</v>
      </c>
      <c r="W26" s="11">
        <v>202</v>
      </c>
      <c r="X26" s="10">
        <f t="shared" si="9"/>
        <v>613</v>
      </c>
      <c r="Y26" s="11"/>
      <c r="Z26" s="11"/>
      <c r="AA26" s="11">
        <v>300</v>
      </c>
      <c r="AB26" s="11">
        <v>105</v>
      </c>
      <c r="AC26" s="12">
        <v>120</v>
      </c>
      <c r="AD26" s="11"/>
      <c r="AE26" s="11">
        <v>88</v>
      </c>
      <c r="AF26" s="11"/>
      <c r="AG26" s="11">
        <v>48</v>
      </c>
      <c r="AH26" s="11"/>
      <c r="AI26" s="11"/>
      <c r="AJ26" s="11">
        <v>181</v>
      </c>
      <c r="AK26" s="11">
        <v>211</v>
      </c>
    </row>
    <row r="27" ht="18" customHeight="true" spans="1:37">
      <c r="A27" s="11" t="s">
        <v>61</v>
      </c>
      <c r="B27" s="10">
        <f t="shared" si="8"/>
        <v>5573.4</v>
      </c>
      <c r="C27" s="10">
        <f t="shared" si="5"/>
        <v>3882</v>
      </c>
      <c r="D27" s="11">
        <v>390</v>
      </c>
      <c r="E27" s="11">
        <v>368</v>
      </c>
      <c r="F27" s="11"/>
      <c r="G27" s="11">
        <v>300</v>
      </c>
      <c r="H27" s="11">
        <v>1000</v>
      </c>
      <c r="I27" s="11">
        <v>84</v>
      </c>
      <c r="J27" s="11">
        <v>270</v>
      </c>
      <c r="K27" s="11">
        <v>50</v>
      </c>
      <c r="L27" s="11">
        <v>581</v>
      </c>
      <c r="M27" s="11"/>
      <c r="N27" s="11"/>
      <c r="O27" s="11">
        <v>40</v>
      </c>
      <c r="P27" s="11">
        <v>60</v>
      </c>
      <c r="Q27" s="11"/>
      <c r="R27" s="11">
        <v>465</v>
      </c>
      <c r="S27" s="11">
        <v>118</v>
      </c>
      <c r="T27" s="11"/>
      <c r="U27" s="11"/>
      <c r="V27" s="11"/>
      <c r="W27" s="11">
        <v>156</v>
      </c>
      <c r="X27" s="10">
        <f t="shared" si="9"/>
        <v>1080.4</v>
      </c>
      <c r="Y27" s="11">
        <v>-12.6</v>
      </c>
      <c r="Z27" s="11">
        <v>400</v>
      </c>
      <c r="AA27" s="11">
        <v>300</v>
      </c>
      <c r="AB27" s="11"/>
      <c r="AC27" s="12">
        <v>120</v>
      </c>
      <c r="AD27" s="11">
        <v>148</v>
      </c>
      <c r="AE27" s="11">
        <v>125</v>
      </c>
      <c r="AF27" s="11"/>
      <c r="AG27" s="11">
        <v>32</v>
      </c>
      <c r="AH27" s="11"/>
      <c r="AI27" s="11">
        <v>5</v>
      </c>
      <c r="AJ27" s="11">
        <v>228</v>
      </c>
      <c r="AK27" s="11">
        <v>346</v>
      </c>
    </row>
    <row r="28" ht="18" customHeight="true" spans="1:37">
      <c r="A28" s="11" t="s">
        <v>62</v>
      </c>
      <c r="B28" s="10">
        <f t="shared" si="8"/>
        <v>7734.68</v>
      </c>
      <c r="C28" s="10">
        <f t="shared" si="5"/>
        <v>6273</v>
      </c>
      <c r="D28" s="11">
        <v>1100</v>
      </c>
      <c r="E28" s="11">
        <v>599</v>
      </c>
      <c r="F28" s="11"/>
      <c r="G28" s="11"/>
      <c r="H28" s="11">
        <v>2500</v>
      </c>
      <c r="I28" s="11">
        <v>112</v>
      </c>
      <c r="J28" s="11">
        <v>360</v>
      </c>
      <c r="K28" s="11">
        <v>185</v>
      </c>
      <c r="L28" s="11">
        <v>399</v>
      </c>
      <c r="M28" s="11"/>
      <c r="N28" s="11"/>
      <c r="O28" s="11"/>
      <c r="P28" s="11"/>
      <c r="Q28" s="11">
        <v>350</v>
      </c>
      <c r="R28" s="11">
        <v>406</v>
      </c>
      <c r="S28" s="11">
        <v>80</v>
      </c>
      <c r="T28" s="11"/>
      <c r="U28" s="11"/>
      <c r="V28" s="11"/>
      <c r="W28" s="11">
        <v>182</v>
      </c>
      <c r="X28" s="10">
        <f t="shared" si="9"/>
        <v>599.68</v>
      </c>
      <c r="Y28" s="11">
        <v>-305.32</v>
      </c>
      <c r="Z28" s="11"/>
      <c r="AA28" s="11">
        <v>600</v>
      </c>
      <c r="AB28" s="11"/>
      <c r="AC28" s="12">
        <v>5</v>
      </c>
      <c r="AD28" s="11"/>
      <c r="AE28" s="11">
        <v>300</v>
      </c>
      <c r="AF28" s="11"/>
      <c r="AG28" s="11">
        <v>16</v>
      </c>
      <c r="AH28" s="11"/>
      <c r="AI28" s="11">
        <v>10</v>
      </c>
      <c r="AJ28" s="11">
        <v>491</v>
      </c>
      <c r="AK28" s="11">
        <v>345</v>
      </c>
    </row>
    <row r="29" ht="18" customHeight="true" spans="1:37">
      <c r="A29" s="11" t="s">
        <v>63</v>
      </c>
      <c r="B29" s="10">
        <f t="shared" si="8"/>
        <v>8935.25</v>
      </c>
      <c r="C29" s="10">
        <f t="shared" si="5"/>
        <v>5480</v>
      </c>
      <c r="D29" s="11">
        <v>1264</v>
      </c>
      <c r="E29" s="11">
        <v>398</v>
      </c>
      <c r="F29" s="11"/>
      <c r="G29" s="11"/>
      <c r="H29" s="11">
        <v>870</v>
      </c>
      <c r="I29" s="11">
        <v>144</v>
      </c>
      <c r="J29" s="11">
        <v>900</v>
      </c>
      <c r="K29" s="11">
        <v>40</v>
      </c>
      <c r="L29" s="11">
        <v>804</v>
      </c>
      <c r="M29" s="11"/>
      <c r="N29" s="11"/>
      <c r="O29" s="11"/>
      <c r="P29" s="11"/>
      <c r="Q29" s="11"/>
      <c r="R29" s="11">
        <v>732</v>
      </c>
      <c r="S29" s="11">
        <v>146</v>
      </c>
      <c r="T29" s="11"/>
      <c r="U29" s="11"/>
      <c r="V29" s="11"/>
      <c r="W29" s="11">
        <v>182</v>
      </c>
      <c r="X29" s="10">
        <f t="shared" si="9"/>
        <v>1445.25</v>
      </c>
      <c r="Y29" s="11">
        <v>-39.75</v>
      </c>
      <c r="Z29" s="11"/>
      <c r="AA29" s="11">
        <v>900</v>
      </c>
      <c r="AB29" s="11">
        <v>480</v>
      </c>
      <c r="AC29" s="12">
        <v>5</v>
      </c>
      <c r="AD29" s="11"/>
      <c r="AE29" s="11">
        <v>100</v>
      </c>
      <c r="AF29" s="11"/>
      <c r="AG29" s="11">
        <v>65</v>
      </c>
      <c r="AH29" s="11"/>
      <c r="AI29" s="11">
        <v>100</v>
      </c>
      <c r="AJ29" s="11">
        <v>1291</v>
      </c>
      <c r="AK29" s="11">
        <v>554</v>
      </c>
    </row>
    <row r="30" s="2" customFormat="true" ht="18" customHeight="true" spans="1:37">
      <c r="A30" s="11" t="s">
        <v>64</v>
      </c>
      <c r="B30" s="10">
        <f t="shared" si="8"/>
        <v>4407</v>
      </c>
      <c r="C30" s="10">
        <f t="shared" si="5"/>
        <v>3484</v>
      </c>
      <c r="D30" s="11">
        <v>390</v>
      </c>
      <c r="E30" s="11">
        <v>164</v>
      </c>
      <c r="F30" s="11"/>
      <c r="G30" s="11"/>
      <c r="H30" s="11">
        <v>500</v>
      </c>
      <c r="I30" s="11">
        <v>103</v>
      </c>
      <c r="J30" s="11"/>
      <c r="K30" s="11">
        <v>100</v>
      </c>
      <c r="L30" s="11">
        <v>834</v>
      </c>
      <c r="M30" s="11"/>
      <c r="N30" s="11"/>
      <c r="O30" s="11"/>
      <c r="P30" s="11"/>
      <c r="Q30" s="11"/>
      <c r="R30" s="11">
        <v>623</v>
      </c>
      <c r="S30" s="11">
        <v>91.2</v>
      </c>
      <c r="T30" s="11"/>
      <c r="U30" s="11"/>
      <c r="V30" s="11">
        <v>464.8</v>
      </c>
      <c r="W30" s="11">
        <v>214</v>
      </c>
      <c r="X30" s="10">
        <f t="shared" si="9"/>
        <v>383</v>
      </c>
      <c r="Y30" s="11"/>
      <c r="Z30" s="11"/>
      <c r="AA30" s="11">
        <v>300</v>
      </c>
      <c r="AB30" s="11">
        <v>75</v>
      </c>
      <c r="AC30" s="12">
        <v>8</v>
      </c>
      <c r="AD30" s="11"/>
      <c r="AE30" s="11"/>
      <c r="AF30" s="11"/>
      <c r="AG30" s="11">
        <v>135</v>
      </c>
      <c r="AH30" s="11"/>
      <c r="AI30" s="11"/>
      <c r="AJ30" s="11">
        <v>3</v>
      </c>
      <c r="AK30" s="11">
        <v>402</v>
      </c>
    </row>
    <row r="31" ht="18" customHeight="true" spans="1:37">
      <c r="A31" s="10" t="s">
        <v>47</v>
      </c>
      <c r="B31" s="10">
        <f t="shared" si="8"/>
        <v>37507.71</v>
      </c>
      <c r="C31" s="10">
        <f t="shared" si="5"/>
        <v>22151.8</v>
      </c>
      <c r="D31" s="11">
        <f>SUM(D32:D37)</f>
        <v>3420</v>
      </c>
      <c r="E31" s="11">
        <f t="shared" ref="E31:AH31" si="13">SUM(E32:E37)</f>
        <v>961</v>
      </c>
      <c r="F31" s="11">
        <f t="shared" si="13"/>
        <v>0</v>
      </c>
      <c r="G31" s="11">
        <f t="shared" si="13"/>
        <v>0</v>
      </c>
      <c r="H31" s="11">
        <f t="shared" si="13"/>
        <v>4000</v>
      </c>
      <c r="I31" s="11">
        <f t="shared" si="13"/>
        <v>618</v>
      </c>
      <c r="J31" s="11">
        <f t="shared" si="13"/>
        <v>120</v>
      </c>
      <c r="K31" s="11">
        <f t="shared" si="13"/>
        <v>320</v>
      </c>
      <c r="L31" s="11">
        <f t="shared" si="13"/>
        <v>2131</v>
      </c>
      <c r="M31" s="11">
        <f t="shared" si="13"/>
        <v>5000</v>
      </c>
      <c r="N31" s="11">
        <f t="shared" si="13"/>
        <v>0</v>
      </c>
      <c r="O31" s="11">
        <f t="shared" si="13"/>
        <v>22</v>
      </c>
      <c r="P31" s="11">
        <f t="shared" si="13"/>
        <v>25</v>
      </c>
      <c r="Q31" s="11">
        <f t="shared" si="13"/>
        <v>430</v>
      </c>
      <c r="R31" s="11">
        <f t="shared" si="13"/>
        <v>3087</v>
      </c>
      <c r="S31" s="11">
        <f t="shared" si="13"/>
        <v>880.8</v>
      </c>
      <c r="T31" s="11">
        <f t="shared" si="13"/>
        <v>90</v>
      </c>
      <c r="U31" s="11">
        <f t="shared" si="13"/>
        <v>0</v>
      </c>
      <c r="V31" s="11">
        <f t="shared" si="13"/>
        <v>0</v>
      </c>
      <c r="W31" s="11">
        <f t="shared" si="13"/>
        <v>1047</v>
      </c>
      <c r="X31" s="10">
        <f t="shared" si="9"/>
        <v>6571.91</v>
      </c>
      <c r="Y31" s="11">
        <f t="shared" si="13"/>
        <v>-30.09</v>
      </c>
      <c r="Z31" s="11">
        <f t="shared" si="13"/>
        <v>678</v>
      </c>
      <c r="AA31" s="11">
        <f t="shared" si="13"/>
        <v>5250</v>
      </c>
      <c r="AB31" s="11">
        <f t="shared" si="13"/>
        <v>180</v>
      </c>
      <c r="AC31" s="12">
        <v>219</v>
      </c>
      <c r="AD31" s="11">
        <f t="shared" si="13"/>
        <v>0</v>
      </c>
      <c r="AE31" s="11">
        <f t="shared" si="13"/>
        <v>275</v>
      </c>
      <c r="AF31" s="11">
        <f t="shared" si="13"/>
        <v>0</v>
      </c>
      <c r="AG31" s="11">
        <f t="shared" si="13"/>
        <v>123</v>
      </c>
      <c r="AH31" s="11">
        <f t="shared" si="13"/>
        <v>0</v>
      </c>
      <c r="AI31" s="11">
        <v>185</v>
      </c>
      <c r="AJ31" s="11">
        <f>SUM(AJ32:AJ37)</f>
        <v>6557</v>
      </c>
      <c r="AK31" s="11">
        <f>SUM(AK32:AK37)</f>
        <v>1919</v>
      </c>
    </row>
    <row r="32" ht="18" customHeight="true" spans="1:37">
      <c r="A32" s="11" t="s">
        <v>65</v>
      </c>
      <c r="B32" s="10">
        <f t="shared" si="8"/>
        <v>112.8</v>
      </c>
      <c r="C32" s="10">
        <f t="shared" si="5"/>
        <v>109.8</v>
      </c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>
        <v>79.8</v>
      </c>
      <c r="T32" s="11"/>
      <c r="U32" s="11"/>
      <c r="V32" s="11"/>
      <c r="W32" s="11">
        <v>30</v>
      </c>
      <c r="X32" s="10">
        <f t="shared" si="9"/>
        <v>3</v>
      </c>
      <c r="Y32" s="11"/>
      <c r="Z32" s="11"/>
      <c r="AA32" s="11"/>
      <c r="AB32" s="11"/>
      <c r="AC32" s="12">
        <v>3</v>
      </c>
      <c r="AD32" s="11"/>
      <c r="AE32" s="11"/>
      <c r="AF32" s="11"/>
      <c r="AG32" s="11"/>
      <c r="AH32" s="11"/>
      <c r="AI32" s="11"/>
      <c r="AJ32" s="11"/>
      <c r="AK32" s="11"/>
    </row>
    <row r="33" ht="18" customHeight="true" spans="1:37">
      <c r="A33" s="11" t="s">
        <v>66</v>
      </c>
      <c r="B33" s="10">
        <f t="shared" si="8"/>
        <v>6421.81</v>
      </c>
      <c r="C33" s="10">
        <f t="shared" si="5"/>
        <v>3876.2</v>
      </c>
      <c r="D33" s="11">
        <v>790</v>
      </c>
      <c r="E33" s="11">
        <v>409</v>
      </c>
      <c r="F33" s="11"/>
      <c r="G33" s="11"/>
      <c r="H33" s="11">
        <v>830</v>
      </c>
      <c r="I33" s="11">
        <v>130</v>
      </c>
      <c r="J33" s="11"/>
      <c r="K33" s="11">
        <v>80</v>
      </c>
      <c r="L33" s="11">
        <v>323</v>
      </c>
      <c r="M33" s="11"/>
      <c r="N33" s="11"/>
      <c r="O33" s="11"/>
      <c r="P33" s="11"/>
      <c r="Q33" s="11"/>
      <c r="R33" s="11">
        <v>726</v>
      </c>
      <c r="S33" s="11">
        <v>175.2</v>
      </c>
      <c r="T33" s="11"/>
      <c r="U33" s="11"/>
      <c r="V33" s="11"/>
      <c r="W33" s="11">
        <v>413</v>
      </c>
      <c r="X33" s="10">
        <f t="shared" si="9"/>
        <v>717.61</v>
      </c>
      <c r="Y33" s="11">
        <v>-12.39</v>
      </c>
      <c r="Z33" s="11"/>
      <c r="AA33" s="11">
        <v>450</v>
      </c>
      <c r="AB33" s="11">
        <v>150</v>
      </c>
      <c r="AC33" s="12">
        <v>80</v>
      </c>
      <c r="AD33" s="11"/>
      <c r="AE33" s="11">
        <v>50</v>
      </c>
      <c r="AF33" s="11"/>
      <c r="AG33" s="11">
        <v>65</v>
      </c>
      <c r="AH33" s="11"/>
      <c r="AI33" s="11">
        <v>45</v>
      </c>
      <c r="AJ33" s="11">
        <v>1411</v>
      </c>
      <c r="AK33" s="11">
        <v>307</v>
      </c>
    </row>
    <row r="34" ht="18" customHeight="true" spans="1:37">
      <c r="A34" s="11" t="s">
        <v>67</v>
      </c>
      <c r="B34" s="10">
        <f t="shared" si="8"/>
        <v>13685.75</v>
      </c>
      <c r="C34" s="10">
        <f t="shared" si="5"/>
        <v>7682.8</v>
      </c>
      <c r="D34" s="11">
        <v>1500</v>
      </c>
      <c r="E34" s="11">
        <v>186</v>
      </c>
      <c r="F34" s="11"/>
      <c r="G34" s="11"/>
      <c r="H34" s="11">
        <v>1240</v>
      </c>
      <c r="I34" s="11">
        <v>171</v>
      </c>
      <c r="J34" s="11"/>
      <c r="K34" s="11">
        <v>85</v>
      </c>
      <c r="L34" s="11">
        <v>751</v>
      </c>
      <c r="M34" s="11">
        <v>2500</v>
      </c>
      <c r="N34" s="11"/>
      <c r="O34" s="11"/>
      <c r="P34" s="11"/>
      <c r="Q34" s="11"/>
      <c r="R34" s="11">
        <v>758</v>
      </c>
      <c r="S34" s="11">
        <v>239.8</v>
      </c>
      <c r="T34" s="11">
        <v>90</v>
      </c>
      <c r="U34" s="11"/>
      <c r="V34" s="11"/>
      <c r="W34" s="11">
        <v>162</v>
      </c>
      <c r="X34" s="10">
        <f t="shared" si="9"/>
        <v>2054.95</v>
      </c>
      <c r="Y34" s="11">
        <v>-8.05</v>
      </c>
      <c r="Z34" s="11">
        <v>678</v>
      </c>
      <c r="AA34" s="11">
        <v>1200</v>
      </c>
      <c r="AB34" s="11">
        <v>30</v>
      </c>
      <c r="AC34" s="12">
        <v>5</v>
      </c>
      <c r="AD34" s="11"/>
      <c r="AE34" s="11">
        <v>150</v>
      </c>
      <c r="AF34" s="11"/>
      <c r="AG34" s="11">
        <v>31</v>
      </c>
      <c r="AH34" s="11"/>
      <c r="AI34" s="11">
        <v>48</v>
      </c>
      <c r="AJ34" s="11">
        <v>2886</v>
      </c>
      <c r="AK34" s="11">
        <v>983</v>
      </c>
    </row>
    <row r="35" ht="18" customHeight="true" spans="1:37">
      <c r="A35" s="11" t="s">
        <v>68</v>
      </c>
      <c r="B35" s="10">
        <f t="shared" si="8"/>
        <v>3500</v>
      </c>
      <c r="C35" s="10">
        <f t="shared" si="5"/>
        <v>2358</v>
      </c>
      <c r="D35" s="11">
        <v>300</v>
      </c>
      <c r="E35" s="11">
        <v>201</v>
      </c>
      <c r="F35" s="11"/>
      <c r="G35" s="11"/>
      <c r="H35" s="11">
        <v>680</v>
      </c>
      <c r="I35" s="11">
        <v>115</v>
      </c>
      <c r="J35" s="11"/>
      <c r="K35" s="11">
        <v>55</v>
      </c>
      <c r="L35" s="11">
        <v>322</v>
      </c>
      <c r="M35" s="11"/>
      <c r="N35" s="11"/>
      <c r="O35" s="11"/>
      <c r="P35" s="11"/>
      <c r="Q35" s="11">
        <v>140</v>
      </c>
      <c r="R35" s="11">
        <v>269</v>
      </c>
      <c r="S35" s="11">
        <v>94</v>
      </c>
      <c r="T35" s="11"/>
      <c r="U35" s="11"/>
      <c r="V35" s="11"/>
      <c r="W35" s="11">
        <v>182</v>
      </c>
      <c r="X35" s="10">
        <f t="shared" si="9"/>
        <v>378</v>
      </c>
      <c r="Y35" s="11">
        <v>-2</v>
      </c>
      <c r="Z35" s="11"/>
      <c r="AA35" s="11">
        <v>300</v>
      </c>
      <c r="AB35" s="11"/>
      <c r="AC35" s="12">
        <v>5</v>
      </c>
      <c r="AD35" s="11"/>
      <c r="AE35" s="11">
        <v>75</v>
      </c>
      <c r="AF35" s="11"/>
      <c r="AG35" s="11">
        <v>12</v>
      </c>
      <c r="AH35" s="11"/>
      <c r="AI35" s="11">
        <v>12</v>
      </c>
      <c r="AJ35" s="11">
        <v>498</v>
      </c>
      <c r="AK35" s="11">
        <v>242</v>
      </c>
    </row>
    <row r="36" ht="18" customHeight="true" spans="1:37">
      <c r="A36" s="11" t="s">
        <v>69</v>
      </c>
      <c r="B36" s="10">
        <f t="shared" si="8"/>
        <v>1956.65</v>
      </c>
      <c r="C36" s="10">
        <f t="shared" si="5"/>
        <v>1652</v>
      </c>
      <c r="D36" s="11">
        <v>80</v>
      </c>
      <c r="E36" s="11">
        <v>51</v>
      </c>
      <c r="F36" s="11"/>
      <c r="G36" s="11"/>
      <c r="H36" s="11">
        <v>580</v>
      </c>
      <c r="I36" s="11">
        <v>89</v>
      </c>
      <c r="J36" s="11">
        <v>120</v>
      </c>
      <c r="K36" s="11">
        <v>20</v>
      </c>
      <c r="L36" s="11">
        <v>293</v>
      </c>
      <c r="M36" s="11"/>
      <c r="N36" s="11"/>
      <c r="O36" s="11"/>
      <c r="P36" s="11"/>
      <c r="Q36" s="11">
        <v>100</v>
      </c>
      <c r="R36" s="11">
        <v>41</v>
      </c>
      <c r="S36" s="11">
        <v>160</v>
      </c>
      <c r="T36" s="11"/>
      <c r="U36" s="11"/>
      <c r="V36" s="11"/>
      <c r="W36" s="11">
        <v>118</v>
      </c>
      <c r="X36" s="10">
        <f t="shared" si="9"/>
        <v>5.65</v>
      </c>
      <c r="Y36" s="11">
        <v>-0.35</v>
      </c>
      <c r="Z36" s="11"/>
      <c r="AA36" s="11"/>
      <c r="AB36" s="11"/>
      <c r="AC36" s="12">
        <v>6</v>
      </c>
      <c r="AD36" s="11"/>
      <c r="AE36" s="11"/>
      <c r="AF36" s="11"/>
      <c r="AG36" s="11">
        <v>6</v>
      </c>
      <c r="AH36" s="11"/>
      <c r="AI36" s="11"/>
      <c r="AJ36" s="11">
        <v>239</v>
      </c>
      <c r="AK36" s="11">
        <v>54</v>
      </c>
    </row>
    <row r="37" ht="18" customHeight="true" spans="1:37">
      <c r="A37" s="11" t="s">
        <v>70</v>
      </c>
      <c r="B37" s="10">
        <f t="shared" si="8"/>
        <v>11830.7</v>
      </c>
      <c r="C37" s="10">
        <f t="shared" si="5"/>
        <v>6473</v>
      </c>
      <c r="D37" s="11">
        <v>750</v>
      </c>
      <c r="E37" s="11">
        <v>114</v>
      </c>
      <c r="F37" s="11"/>
      <c r="G37" s="11"/>
      <c r="H37" s="11">
        <v>670</v>
      </c>
      <c r="I37" s="11">
        <v>113</v>
      </c>
      <c r="J37" s="11"/>
      <c r="K37" s="11">
        <v>80</v>
      </c>
      <c r="L37" s="11">
        <v>442</v>
      </c>
      <c r="M37" s="11">
        <v>2500</v>
      </c>
      <c r="N37" s="11"/>
      <c r="O37" s="11">
        <v>22</v>
      </c>
      <c r="P37" s="11">
        <v>25</v>
      </c>
      <c r="Q37" s="11">
        <v>190</v>
      </c>
      <c r="R37" s="11">
        <v>1293</v>
      </c>
      <c r="S37" s="11">
        <v>132</v>
      </c>
      <c r="T37" s="11"/>
      <c r="U37" s="11"/>
      <c r="V37" s="11"/>
      <c r="W37" s="11">
        <v>142</v>
      </c>
      <c r="X37" s="10">
        <f t="shared" si="9"/>
        <v>3412.7</v>
      </c>
      <c r="Y37" s="11">
        <v>-7.3</v>
      </c>
      <c r="Z37" s="11"/>
      <c r="AA37" s="11">
        <v>3300</v>
      </c>
      <c r="AB37" s="11"/>
      <c r="AC37" s="12">
        <v>120</v>
      </c>
      <c r="AD37" s="11"/>
      <c r="AE37" s="11"/>
      <c r="AF37" s="11"/>
      <c r="AG37" s="11">
        <v>9</v>
      </c>
      <c r="AH37" s="11"/>
      <c r="AI37" s="11">
        <v>80</v>
      </c>
      <c r="AJ37" s="11">
        <v>1523</v>
      </c>
      <c r="AK37" s="11">
        <v>333</v>
      </c>
    </row>
    <row r="38" ht="18" customHeight="true" spans="1:37">
      <c r="A38" s="10" t="s">
        <v>47</v>
      </c>
      <c r="B38" s="10">
        <f t="shared" si="8"/>
        <v>28948.76</v>
      </c>
      <c r="C38" s="10">
        <f t="shared" si="5"/>
        <v>18392</v>
      </c>
      <c r="D38" s="11">
        <f>SUM(D39:D42)</f>
        <v>1810</v>
      </c>
      <c r="E38" s="11">
        <f t="shared" ref="E38:AK38" si="14">SUM(E39:E42)</f>
        <v>799</v>
      </c>
      <c r="F38" s="11">
        <f t="shared" si="14"/>
        <v>3000</v>
      </c>
      <c r="G38" s="11">
        <f t="shared" si="14"/>
        <v>0</v>
      </c>
      <c r="H38" s="11">
        <f t="shared" si="14"/>
        <v>1000</v>
      </c>
      <c r="I38" s="11">
        <f t="shared" si="14"/>
        <v>322</v>
      </c>
      <c r="J38" s="11">
        <f t="shared" si="14"/>
        <v>72</v>
      </c>
      <c r="K38" s="11">
        <f t="shared" si="14"/>
        <v>280</v>
      </c>
      <c r="L38" s="11">
        <f t="shared" si="14"/>
        <v>2298</v>
      </c>
      <c r="M38" s="11">
        <f t="shared" si="14"/>
        <v>2500</v>
      </c>
      <c r="N38" s="11">
        <f t="shared" si="14"/>
        <v>2000</v>
      </c>
      <c r="O38" s="11">
        <f t="shared" si="14"/>
        <v>0</v>
      </c>
      <c r="P38" s="11">
        <f t="shared" si="14"/>
        <v>50</v>
      </c>
      <c r="Q38" s="11">
        <f t="shared" si="14"/>
        <v>450</v>
      </c>
      <c r="R38" s="11">
        <f t="shared" si="14"/>
        <v>1386</v>
      </c>
      <c r="S38" s="11">
        <f t="shared" si="14"/>
        <v>432.8</v>
      </c>
      <c r="T38" s="11">
        <f t="shared" si="14"/>
        <v>0</v>
      </c>
      <c r="U38" s="11">
        <f t="shared" si="14"/>
        <v>0</v>
      </c>
      <c r="V38" s="11">
        <f t="shared" si="14"/>
        <v>1438.2</v>
      </c>
      <c r="W38" s="11">
        <f t="shared" si="14"/>
        <v>554</v>
      </c>
      <c r="X38" s="10">
        <f t="shared" si="9"/>
        <v>3409.76</v>
      </c>
      <c r="Y38" s="11">
        <f t="shared" si="14"/>
        <v>-99.24</v>
      </c>
      <c r="Z38" s="11">
        <f t="shared" si="14"/>
        <v>0</v>
      </c>
      <c r="AA38" s="11">
        <f t="shared" si="14"/>
        <v>2550</v>
      </c>
      <c r="AB38" s="11">
        <f t="shared" si="14"/>
        <v>255</v>
      </c>
      <c r="AC38" s="12">
        <v>24</v>
      </c>
      <c r="AD38" s="11">
        <f t="shared" si="14"/>
        <v>305</v>
      </c>
      <c r="AE38" s="11">
        <f t="shared" si="14"/>
        <v>375</v>
      </c>
      <c r="AF38" s="11">
        <f t="shared" si="14"/>
        <v>0</v>
      </c>
      <c r="AG38" s="11">
        <f t="shared" si="14"/>
        <v>164</v>
      </c>
      <c r="AH38" s="11">
        <f t="shared" si="14"/>
        <v>0</v>
      </c>
      <c r="AI38" s="11">
        <f t="shared" si="14"/>
        <v>0</v>
      </c>
      <c r="AJ38" s="11">
        <f t="shared" si="14"/>
        <v>5143</v>
      </c>
      <c r="AK38" s="11">
        <f t="shared" si="14"/>
        <v>1840</v>
      </c>
    </row>
    <row r="39" ht="18" customHeight="true" spans="1:37">
      <c r="A39" s="11" t="s">
        <v>71</v>
      </c>
      <c r="B39" s="10">
        <f t="shared" si="8"/>
        <v>180.8</v>
      </c>
      <c r="C39" s="10">
        <f t="shared" si="5"/>
        <v>178.8</v>
      </c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>
        <v>50</v>
      </c>
      <c r="Q39" s="11"/>
      <c r="R39" s="11"/>
      <c r="S39" s="11">
        <v>98.8</v>
      </c>
      <c r="T39" s="11"/>
      <c r="U39" s="11"/>
      <c r="V39" s="11"/>
      <c r="W39" s="11">
        <v>30</v>
      </c>
      <c r="X39" s="10">
        <f t="shared" si="9"/>
        <v>2</v>
      </c>
      <c r="Y39" s="11"/>
      <c r="Z39" s="11"/>
      <c r="AA39" s="11"/>
      <c r="AB39" s="11"/>
      <c r="AC39" s="12">
        <v>2</v>
      </c>
      <c r="AD39" s="11"/>
      <c r="AE39" s="11"/>
      <c r="AF39" s="11"/>
      <c r="AG39" s="11"/>
      <c r="AH39" s="11"/>
      <c r="AI39" s="11"/>
      <c r="AJ39" s="11"/>
      <c r="AK39" s="11"/>
    </row>
    <row r="40" ht="18" customHeight="true" spans="1:37">
      <c r="A40" s="11" t="s">
        <v>72</v>
      </c>
      <c r="B40" s="10">
        <f t="shared" si="8"/>
        <v>5781.93</v>
      </c>
      <c r="C40" s="10">
        <f t="shared" si="5"/>
        <v>4922.4</v>
      </c>
      <c r="D40" s="11">
        <v>260</v>
      </c>
      <c r="E40" s="11">
        <v>246</v>
      </c>
      <c r="F40" s="11"/>
      <c r="G40" s="11"/>
      <c r="H40" s="11"/>
      <c r="I40" s="11">
        <v>75</v>
      </c>
      <c r="J40" s="11"/>
      <c r="K40" s="11">
        <v>130</v>
      </c>
      <c r="L40" s="11">
        <v>964</v>
      </c>
      <c r="M40" s="11"/>
      <c r="N40" s="11">
        <v>2000</v>
      </c>
      <c r="O40" s="11"/>
      <c r="P40" s="11"/>
      <c r="Q40" s="11">
        <v>170</v>
      </c>
      <c r="R40" s="11">
        <v>337</v>
      </c>
      <c r="S40" s="11">
        <v>94</v>
      </c>
      <c r="T40" s="11"/>
      <c r="U40" s="11"/>
      <c r="V40" s="11">
        <v>418.4</v>
      </c>
      <c r="W40" s="11">
        <v>228</v>
      </c>
      <c r="X40" s="10">
        <f t="shared" si="9"/>
        <v>847.53</v>
      </c>
      <c r="Y40" s="11">
        <v>-33.47</v>
      </c>
      <c r="Z40" s="11"/>
      <c r="AA40" s="11">
        <v>300</v>
      </c>
      <c r="AB40" s="11">
        <v>120</v>
      </c>
      <c r="AC40" s="12">
        <v>6</v>
      </c>
      <c r="AD40" s="11">
        <v>305</v>
      </c>
      <c r="AE40" s="11">
        <v>150</v>
      </c>
      <c r="AF40" s="11"/>
      <c r="AG40" s="11">
        <v>97</v>
      </c>
      <c r="AH40" s="11"/>
      <c r="AI40" s="11"/>
      <c r="AJ40" s="11"/>
      <c r="AK40" s="11">
        <v>-85</v>
      </c>
    </row>
    <row r="41" ht="18" customHeight="true" spans="1:37">
      <c r="A41" s="11" t="s">
        <v>73</v>
      </c>
      <c r="B41" s="10">
        <f t="shared" si="8"/>
        <v>14053.68</v>
      </c>
      <c r="C41" s="10">
        <f t="shared" si="5"/>
        <v>7085.8</v>
      </c>
      <c r="D41" s="11">
        <v>500</v>
      </c>
      <c r="E41" s="11">
        <v>313</v>
      </c>
      <c r="F41" s="11">
        <v>3000</v>
      </c>
      <c r="G41" s="11"/>
      <c r="H41" s="11"/>
      <c r="I41" s="11">
        <v>76</v>
      </c>
      <c r="J41" s="11">
        <v>72</v>
      </c>
      <c r="K41" s="11">
        <v>100</v>
      </c>
      <c r="L41" s="11">
        <v>909</v>
      </c>
      <c r="M41" s="11"/>
      <c r="N41" s="11"/>
      <c r="O41" s="11"/>
      <c r="P41" s="11"/>
      <c r="Q41" s="11">
        <v>140</v>
      </c>
      <c r="R41" s="11">
        <v>714</v>
      </c>
      <c r="S41" s="11">
        <v>94</v>
      </c>
      <c r="T41" s="11"/>
      <c r="U41" s="11"/>
      <c r="V41" s="11">
        <v>1019.8</v>
      </c>
      <c r="W41" s="11">
        <v>148</v>
      </c>
      <c r="X41" s="10">
        <f t="shared" si="9"/>
        <v>1688.88</v>
      </c>
      <c r="Y41" s="11">
        <v>-29.12</v>
      </c>
      <c r="Z41" s="11"/>
      <c r="AA41" s="11">
        <v>1500</v>
      </c>
      <c r="AB41" s="11">
        <v>60</v>
      </c>
      <c r="AC41" s="12">
        <v>8</v>
      </c>
      <c r="AD41" s="11"/>
      <c r="AE41" s="11">
        <v>150</v>
      </c>
      <c r="AF41" s="11"/>
      <c r="AG41" s="11">
        <v>55</v>
      </c>
      <c r="AH41" s="11"/>
      <c r="AI41" s="11"/>
      <c r="AJ41" s="11">
        <v>3692</v>
      </c>
      <c r="AK41" s="11">
        <v>1532</v>
      </c>
    </row>
    <row r="42" ht="18" customHeight="true" spans="1:37">
      <c r="A42" s="11" t="s">
        <v>74</v>
      </c>
      <c r="B42" s="10">
        <f t="shared" si="8"/>
        <v>8932.35</v>
      </c>
      <c r="C42" s="10">
        <f t="shared" si="5"/>
        <v>6205</v>
      </c>
      <c r="D42" s="11">
        <v>1050</v>
      </c>
      <c r="E42" s="11">
        <v>240</v>
      </c>
      <c r="F42" s="11"/>
      <c r="G42" s="11"/>
      <c r="H42" s="11">
        <v>1000</v>
      </c>
      <c r="I42" s="11">
        <v>171</v>
      </c>
      <c r="J42" s="11"/>
      <c r="K42" s="11">
        <v>50</v>
      </c>
      <c r="L42" s="11">
        <v>425</v>
      </c>
      <c r="M42" s="11">
        <v>2500</v>
      </c>
      <c r="N42" s="11"/>
      <c r="O42" s="11"/>
      <c r="P42" s="11"/>
      <c r="Q42" s="11">
        <v>140</v>
      </c>
      <c r="R42" s="11">
        <v>335</v>
      </c>
      <c r="S42" s="11">
        <v>146</v>
      </c>
      <c r="T42" s="11"/>
      <c r="U42" s="11"/>
      <c r="V42" s="11"/>
      <c r="W42" s="11">
        <v>148</v>
      </c>
      <c r="X42" s="10">
        <f t="shared" si="9"/>
        <v>871.35</v>
      </c>
      <c r="Y42" s="11">
        <v>-36.65</v>
      </c>
      <c r="Z42" s="11"/>
      <c r="AA42" s="11">
        <v>750</v>
      </c>
      <c r="AB42" s="11">
        <v>75</v>
      </c>
      <c r="AC42" s="12">
        <v>8</v>
      </c>
      <c r="AD42" s="11"/>
      <c r="AE42" s="11">
        <v>75</v>
      </c>
      <c r="AF42" s="11"/>
      <c r="AG42" s="11">
        <v>12</v>
      </c>
      <c r="AH42" s="11"/>
      <c r="AI42" s="11"/>
      <c r="AJ42" s="11">
        <v>1451</v>
      </c>
      <c r="AK42" s="11">
        <v>393</v>
      </c>
    </row>
    <row r="43" s="1" customFormat="true" ht="22.05" customHeight="true" spans="1:37">
      <c r="A43" s="10" t="s">
        <v>75</v>
      </c>
      <c r="B43" s="10">
        <f t="shared" ref="B39:B45" si="15">C43+X43+AG43+AH43+AI43+AJ43+AK43</f>
        <v>2922.3</v>
      </c>
      <c r="C43" s="10">
        <f t="shared" si="5"/>
        <v>2056.3</v>
      </c>
      <c r="D43" s="10">
        <f>D44+D45+D46+D49+D50+D51+D52+D53</f>
        <v>610</v>
      </c>
      <c r="E43" s="10">
        <f t="shared" ref="E43:R43" si="16">E44+E45+E46+E49+E50+E51+E52+E53</f>
        <v>0</v>
      </c>
      <c r="F43" s="10">
        <f t="shared" si="16"/>
        <v>0</v>
      </c>
      <c r="G43" s="10">
        <f t="shared" si="16"/>
        <v>0</v>
      </c>
      <c r="H43" s="10">
        <f t="shared" si="16"/>
        <v>0</v>
      </c>
      <c r="I43" s="10">
        <f t="shared" si="16"/>
        <v>0</v>
      </c>
      <c r="J43" s="10">
        <f t="shared" si="16"/>
        <v>0</v>
      </c>
      <c r="K43" s="10">
        <f t="shared" si="16"/>
        <v>0</v>
      </c>
      <c r="L43" s="10">
        <f t="shared" si="16"/>
        <v>0</v>
      </c>
      <c r="M43" s="10">
        <f t="shared" si="16"/>
        <v>0</v>
      </c>
      <c r="N43" s="10">
        <f t="shared" si="16"/>
        <v>0</v>
      </c>
      <c r="O43" s="10">
        <f t="shared" si="16"/>
        <v>80</v>
      </c>
      <c r="P43" s="10">
        <f t="shared" si="16"/>
        <v>30</v>
      </c>
      <c r="Q43" s="10">
        <f t="shared" si="16"/>
        <v>0</v>
      </c>
      <c r="R43" s="10">
        <f t="shared" si="16"/>
        <v>0</v>
      </c>
      <c r="S43" s="10">
        <f t="shared" ref="S43" si="17">S44+S45+S46+S49+S50+S51+S52+S53</f>
        <v>1168.3</v>
      </c>
      <c r="T43" s="10">
        <f t="shared" ref="T43" si="18">T44+T45+T46+T49+T50+T51+T52+T53</f>
        <v>0</v>
      </c>
      <c r="U43" s="10">
        <f t="shared" ref="U43" si="19">U44+U45+U46+U49+U50+U51+U52+U53</f>
        <v>168</v>
      </c>
      <c r="V43" s="10">
        <f t="shared" ref="V43" si="20">V44+V45+V46+V49+V50+V51+V52+V53</f>
        <v>0</v>
      </c>
      <c r="W43" s="10">
        <f t="shared" ref="W43" si="21">W44+W45+W46+W49+W50+W51+W52+W53</f>
        <v>0</v>
      </c>
      <c r="X43" s="10">
        <f t="shared" si="9"/>
        <v>343</v>
      </c>
      <c r="Y43" s="10">
        <f t="shared" ref="Y43" si="22">Y44+Y45+Y46+Y49+Y50+Y51+Y52+Y53</f>
        <v>0</v>
      </c>
      <c r="Z43" s="10">
        <f t="shared" ref="Z43:AB43" si="23">Z44+Z45+Z46+Z49+Z50+Z51+Z52+Z53</f>
        <v>0</v>
      </c>
      <c r="AA43" s="10">
        <f t="shared" si="23"/>
        <v>0</v>
      </c>
      <c r="AB43" s="10">
        <f t="shared" si="23"/>
        <v>60</v>
      </c>
      <c r="AC43" s="13">
        <f t="shared" ref="AC43" si="24">AC44+AC45+AC46+AC49+AC50+AC51+AC52+AC53</f>
        <v>98</v>
      </c>
      <c r="AD43" s="10">
        <f t="shared" ref="AD43" si="25">AD44+AD45+AD46+AD49+AD50+AD51+AD52+AD53</f>
        <v>185</v>
      </c>
      <c r="AE43" s="10">
        <f t="shared" ref="AE43" si="26">AE44+AE45+AE46+AE49+AE50+AE51+AE52+AE53</f>
        <v>0</v>
      </c>
      <c r="AF43" s="10">
        <f t="shared" ref="AF43" si="27">AF44+AF45+AF46+AF49+AF50+AF51+AF52+AF53</f>
        <v>0</v>
      </c>
      <c r="AG43" s="10">
        <f t="shared" ref="AG43" si="28">AG44+AG45+AG46+AG49+AG50+AG51+AG52+AG53</f>
        <v>0</v>
      </c>
      <c r="AH43" s="10">
        <f t="shared" ref="AH43" si="29">AH44+AH45+AH46+AH49+AH50+AH51+AH52+AH53</f>
        <v>0</v>
      </c>
      <c r="AI43" s="10">
        <f t="shared" ref="AI43" si="30">AI44+AI45+AI46+AI49+AI50+AI51+AI52+AI53</f>
        <v>0</v>
      </c>
      <c r="AJ43" s="10">
        <f t="shared" ref="AJ43" si="31">AJ44+AJ45+AJ46+AJ49+AJ50+AJ51+AJ52+AJ53</f>
        <v>379</v>
      </c>
      <c r="AK43" s="10">
        <f t="shared" ref="AK43" si="32">AK44+AK45+AK46+AK49+AK50+AK51+AK52+AK53</f>
        <v>144</v>
      </c>
    </row>
    <row r="44" ht="22.05" customHeight="true" spans="1:37">
      <c r="A44" s="10" t="s">
        <v>76</v>
      </c>
      <c r="B44" s="10">
        <f t="shared" si="15"/>
        <v>1449.2</v>
      </c>
      <c r="C44" s="10">
        <f t="shared" ref="C44:C68" si="33">SUM(D44:W44)</f>
        <v>781.2</v>
      </c>
      <c r="D44" s="11">
        <v>610</v>
      </c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>
        <v>171.2</v>
      </c>
      <c r="T44" s="11"/>
      <c r="U44" s="11"/>
      <c r="V44" s="11"/>
      <c r="W44" s="11"/>
      <c r="X44" s="10">
        <f t="shared" si="9"/>
        <v>145</v>
      </c>
      <c r="Y44" s="11"/>
      <c r="Z44" s="11"/>
      <c r="AA44" s="11"/>
      <c r="AB44" s="11">
        <v>60</v>
      </c>
      <c r="AC44" s="12">
        <v>85</v>
      </c>
      <c r="AD44" s="11"/>
      <c r="AE44" s="11"/>
      <c r="AF44" s="11"/>
      <c r="AG44" s="11"/>
      <c r="AH44" s="11"/>
      <c r="AI44" s="11"/>
      <c r="AJ44" s="11">
        <v>379</v>
      </c>
      <c r="AK44" s="11">
        <v>144</v>
      </c>
    </row>
    <row r="45" ht="22.05" customHeight="true" spans="1:37">
      <c r="A45" s="10" t="s">
        <v>77</v>
      </c>
      <c r="B45" s="10">
        <f t="shared" si="15"/>
        <v>144</v>
      </c>
      <c r="C45" s="10">
        <f t="shared" si="33"/>
        <v>144</v>
      </c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>
        <v>144</v>
      </c>
      <c r="T45" s="11"/>
      <c r="U45" s="11"/>
      <c r="V45" s="11"/>
      <c r="W45" s="11"/>
      <c r="X45" s="10">
        <f t="shared" si="9"/>
        <v>0</v>
      </c>
      <c r="Y45" s="11"/>
      <c r="Z45" s="11"/>
      <c r="AA45" s="11"/>
      <c r="AB45" s="11"/>
      <c r="AC45" s="12"/>
      <c r="AD45" s="11"/>
      <c r="AE45" s="11"/>
      <c r="AF45" s="11"/>
      <c r="AG45" s="11"/>
      <c r="AH45" s="11"/>
      <c r="AI45" s="11"/>
      <c r="AJ45" s="11"/>
      <c r="AK45" s="11"/>
    </row>
    <row r="46" ht="22.05" customHeight="true" spans="1:37">
      <c r="A46" s="10" t="s">
        <v>78</v>
      </c>
      <c r="B46" s="10">
        <f>SUM(B47:B48)</f>
        <v>180</v>
      </c>
      <c r="C46" s="10">
        <f t="shared" si="33"/>
        <v>180</v>
      </c>
      <c r="D46" s="11">
        <f t="shared" ref="D46:W46" si="34">SUM(D47:D48)</f>
        <v>0</v>
      </c>
      <c r="E46" s="11">
        <f t="shared" si="34"/>
        <v>0</v>
      </c>
      <c r="F46" s="11">
        <f t="shared" si="34"/>
        <v>0</v>
      </c>
      <c r="G46" s="11">
        <f t="shared" si="34"/>
        <v>0</v>
      </c>
      <c r="H46" s="11">
        <f t="shared" si="34"/>
        <v>0</v>
      </c>
      <c r="I46" s="11">
        <f t="shared" si="34"/>
        <v>0</v>
      </c>
      <c r="J46" s="11">
        <f t="shared" si="34"/>
        <v>0</v>
      </c>
      <c r="K46" s="11">
        <f t="shared" si="34"/>
        <v>0</v>
      </c>
      <c r="L46" s="11">
        <f t="shared" si="34"/>
        <v>0</v>
      </c>
      <c r="M46" s="11">
        <f t="shared" si="34"/>
        <v>0</v>
      </c>
      <c r="N46" s="11">
        <f t="shared" si="34"/>
        <v>0</v>
      </c>
      <c r="O46" s="11">
        <f t="shared" si="34"/>
        <v>0</v>
      </c>
      <c r="P46" s="11">
        <f t="shared" si="34"/>
        <v>0</v>
      </c>
      <c r="Q46" s="11">
        <f t="shared" si="34"/>
        <v>0</v>
      </c>
      <c r="R46" s="11">
        <f t="shared" si="34"/>
        <v>0</v>
      </c>
      <c r="S46" s="11">
        <f t="shared" si="34"/>
        <v>180</v>
      </c>
      <c r="T46" s="11">
        <f t="shared" si="34"/>
        <v>0</v>
      </c>
      <c r="U46" s="11">
        <f t="shared" si="34"/>
        <v>0</v>
      </c>
      <c r="V46" s="11">
        <f t="shared" si="34"/>
        <v>0</v>
      </c>
      <c r="W46" s="11">
        <f t="shared" si="34"/>
        <v>0</v>
      </c>
      <c r="X46" s="10">
        <f t="shared" si="9"/>
        <v>0</v>
      </c>
      <c r="Y46" s="11">
        <f t="shared" ref="Y46:AK46" si="35">SUM(Y47:Y48)</f>
        <v>0</v>
      </c>
      <c r="Z46" s="11">
        <f t="shared" si="35"/>
        <v>0</v>
      </c>
      <c r="AA46" s="11">
        <f t="shared" si="35"/>
        <v>0</v>
      </c>
      <c r="AB46" s="11">
        <f t="shared" si="35"/>
        <v>0</v>
      </c>
      <c r="AC46" s="11">
        <f t="shared" si="35"/>
        <v>0</v>
      </c>
      <c r="AD46" s="11">
        <f t="shared" si="35"/>
        <v>0</v>
      </c>
      <c r="AE46" s="11">
        <f t="shared" si="35"/>
        <v>0</v>
      </c>
      <c r="AF46" s="11">
        <f t="shared" si="35"/>
        <v>0</v>
      </c>
      <c r="AG46" s="11">
        <f t="shared" si="35"/>
        <v>0</v>
      </c>
      <c r="AH46" s="11">
        <f t="shared" si="35"/>
        <v>0</v>
      </c>
      <c r="AI46" s="11">
        <f t="shared" si="35"/>
        <v>0</v>
      </c>
      <c r="AJ46" s="11">
        <f t="shared" si="35"/>
        <v>0</v>
      </c>
      <c r="AK46" s="11">
        <f t="shared" si="35"/>
        <v>0</v>
      </c>
    </row>
    <row r="47" ht="22.05" customHeight="true" spans="1:37">
      <c r="A47" s="11" t="s">
        <v>79</v>
      </c>
      <c r="B47" s="10">
        <f t="shared" ref="B47:B49" si="36">C47+X47+AG47+AH47+AJ47+AK47</f>
        <v>60</v>
      </c>
      <c r="C47" s="10">
        <f t="shared" si="33"/>
        <v>60</v>
      </c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>
        <v>60</v>
      </c>
      <c r="T47" s="11"/>
      <c r="U47" s="11"/>
      <c r="V47" s="11"/>
      <c r="W47" s="11"/>
      <c r="X47" s="10">
        <f t="shared" si="9"/>
        <v>0</v>
      </c>
      <c r="Y47" s="11"/>
      <c r="Z47" s="11"/>
      <c r="AA47" s="11"/>
      <c r="AB47" s="11"/>
      <c r="AC47" s="12"/>
      <c r="AD47" s="11"/>
      <c r="AE47" s="11"/>
      <c r="AF47" s="11"/>
      <c r="AG47" s="11"/>
      <c r="AH47" s="11"/>
      <c r="AI47" s="11"/>
      <c r="AJ47" s="11"/>
      <c r="AK47" s="11"/>
    </row>
    <row r="48" ht="22.05" customHeight="true" spans="1:37">
      <c r="A48" s="11" t="s">
        <v>80</v>
      </c>
      <c r="B48" s="10">
        <f t="shared" si="36"/>
        <v>120</v>
      </c>
      <c r="C48" s="10">
        <f t="shared" si="33"/>
        <v>120</v>
      </c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>
        <v>120</v>
      </c>
      <c r="T48" s="11"/>
      <c r="U48" s="11"/>
      <c r="V48" s="11"/>
      <c r="W48" s="11"/>
      <c r="X48" s="10">
        <f t="shared" si="9"/>
        <v>0</v>
      </c>
      <c r="Y48" s="11"/>
      <c r="Z48" s="11"/>
      <c r="AA48" s="11"/>
      <c r="AB48" s="11"/>
      <c r="AC48" s="12"/>
      <c r="AD48" s="11"/>
      <c r="AE48" s="11"/>
      <c r="AF48" s="11"/>
      <c r="AG48" s="11"/>
      <c r="AH48" s="11"/>
      <c r="AI48" s="11"/>
      <c r="AJ48" s="11"/>
      <c r="AK48" s="11"/>
    </row>
    <row r="49" ht="22.05" customHeight="true" spans="1:37">
      <c r="A49" s="10" t="s">
        <v>81</v>
      </c>
      <c r="B49" s="10">
        <f t="shared" si="36"/>
        <v>80</v>
      </c>
      <c r="C49" s="10">
        <f t="shared" si="33"/>
        <v>80</v>
      </c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>
        <v>80</v>
      </c>
      <c r="T49" s="11"/>
      <c r="U49" s="11"/>
      <c r="V49" s="11"/>
      <c r="W49" s="11"/>
      <c r="X49" s="10">
        <f t="shared" si="9"/>
        <v>0</v>
      </c>
      <c r="Y49" s="11"/>
      <c r="Z49" s="11"/>
      <c r="AA49" s="11"/>
      <c r="AB49" s="11"/>
      <c r="AC49" s="12"/>
      <c r="AD49" s="11"/>
      <c r="AE49" s="11"/>
      <c r="AF49" s="11"/>
      <c r="AG49" s="11"/>
      <c r="AH49" s="11"/>
      <c r="AI49" s="11"/>
      <c r="AJ49" s="11"/>
      <c r="AK49" s="11"/>
    </row>
    <row r="50" ht="22.05" customHeight="true" spans="1:37">
      <c r="A50" s="10" t="s">
        <v>82</v>
      </c>
      <c r="B50" s="10">
        <f t="shared" ref="B50:B52" si="37">C50+X50+AG50+AH50+AI50+AJ50+AK50</f>
        <v>88</v>
      </c>
      <c r="C50" s="10">
        <f t="shared" si="33"/>
        <v>88</v>
      </c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>
        <v>88</v>
      </c>
      <c r="T50" s="11"/>
      <c r="U50" s="11"/>
      <c r="V50" s="11"/>
      <c r="W50" s="11"/>
      <c r="X50" s="10">
        <f t="shared" si="9"/>
        <v>0</v>
      </c>
      <c r="Y50" s="11"/>
      <c r="Z50" s="11"/>
      <c r="AA50" s="11"/>
      <c r="AB50" s="11"/>
      <c r="AC50" s="12"/>
      <c r="AD50" s="11"/>
      <c r="AE50" s="11"/>
      <c r="AF50" s="11"/>
      <c r="AG50" s="11"/>
      <c r="AH50" s="11"/>
      <c r="AI50" s="11"/>
      <c r="AJ50" s="11"/>
      <c r="AK50" s="11"/>
    </row>
    <row r="51" ht="22.05" customHeight="true" spans="1:37">
      <c r="A51" s="10" t="s">
        <v>83</v>
      </c>
      <c r="B51" s="10">
        <f t="shared" si="37"/>
        <v>32</v>
      </c>
      <c r="C51" s="10">
        <f t="shared" si="33"/>
        <v>32</v>
      </c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>
        <v>32</v>
      </c>
      <c r="T51" s="11"/>
      <c r="U51" s="11"/>
      <c r="V51" s="11"/>
      <c r="W51" s="11"/>
      <c r="X51" s="10">
        <f t="shared" si="9"/>
        <v>0</v>
      </c>
      <c r="Y51" s="11"/>
      <c r="Z51" s="11"/>
      <c r="AA51" s="11"/>
      <c r="AB51" s="11"/>
      <c r="AC51" s="12"/>
      <c r="AD51" s="11"/>
      <c r="AE51" s="11"/>
      <c r="AF51" s="11"/>
      <c r="AG51" s="11"/>
      <c r="AH51" s="11"/>
      <c r="AI51" s="11"/>
      <c r="AJ51" s="11"/>
      <c r="AK51" s="11"/>
    </row>
    <row r="52" ht="22.05" customHeight="true" spans="1:37">
      <c r="A52" s="10" t="s">
        <v>84</v>
      </c>
      <c r="B52" s="10">
        <f t="shared" si="37"/>
        <v>40</v>
      </c>
      <c r="C52" s="10">
        <f t="shared" si="33"/>
        <v>40</v>
      </c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>
        <v>40</v>
      </c>
      <c r="T52" s="11"/>
      <c r="U52" s="11"/>
      <c r="V52" s="11"/>
      <c r="W52" s="11"/>
      <c r="X52" s="10">
        <f t="shared" si="9"/>
        <v>0</v>
      </c>
      <c r="Y52" s="11"/>
      <c r="Z52" s="11"/>
      <c r="AA52" s="11"/>
      <c r="AB52" s="11"/>
      <c r="AC52" s="12"/>
      <c r="AD52" s="11"/>
      <c r="AE52" s="11"/>
      <c r="AF52" s="11"/>
      <c r="AG52" s="11"/>
      <c r="AH52" s="11"/>
      <c r="AI52" s="11"/>
      <c r="AJ52" s="11"/>
      <c r="AK52" s="11"/>
    </row>
    <row r="53" ht="22.05" customHeight="true" spans="1:37">
      <c r="A53" s="10" t="s">
        <v>85</v>
      </c>
      <c r="B53" s="10">
        <f>SUM(B54:B68)</f>
        <v>909.1</v>
      </c>
      <c r="C53" s="10">
        <f t="shared" si="33"/>
        <v>711.1</v>
      </c>
      <c r="D53" s="11">
        <f t="shared" ref="D53:W53" si="38">SUM(D54:D68)</f>
        <v>0</v>
      </c>
      <c r="E53" s="11">
        <f t="shared" si="38"/>
        <v>0</v>
      </c>
      <c r="F53" s="11">
        <f t="shared" si="38"/>
        <v>0</v>
      </c>
      <c r="G53" s="11">
        <f t="shared" si="38"/>
        <v>0</v>
      </c>
      <c r="H53" s="11">
        <f t="shared" si="38"/>
        <v>0</v>
      </c>
      <c r="I53" s="11">
        <f t="shared" si="38"/>
        <v>0</v>
      </c>
      <c r="J53" s="11">
        <f t="shared" si="38"/>
        <v>0</v>
      </c>
      <c r="K53" s="11">
        <f t="shared" si="38"/>
        <v>0</v>
      </c>
      <c r="L53" s="11">
        <f t="shared" si="38"/>
        <v>0</v>
      </c>
      <c r="M53" s="11">
        <f t="shared" si="38"/>
        <v>0</v>
      </c>
      <c r="N53" s="11">
        <f t="shared" si="38"/>
        <v>0</v>
      </c>
      <c r="O53" s="11">
        <f t="shared" si="38"/>
        <v>80</v>
      </c>
      <c r="P53" s="11">
        <f t="shared" si="38"/>
        <v>30</v>
      </c>
      <c r="Q53" s="11">
        <f t="shared" si="38"/>
        <v>0</v>
      </c>
      <c r="R53" s="11">
        <f t="shared" si="38"/>
        <v>0</v>
      </c>
      <c r="S53" s="11">
        <f t="shared" si="38"/>
        <v>433.1</v>
      </c>
      <c r="T53" s="11">
        <f t="shared" si="38"/>
        <v>0</v>
      </c>
      <c r="U53" s="11">
        <f t="shared" si="38"/>
        <v>168</v>
      </c>
      <c r="V53" s="11">
        <f t="shared" si="38"/>
        <v>0</v>
      </c>
      <c r="W53" s="11">
        <f t="shared" si="38"/>
        <v>0</v>
      </c>
      <c r="X53" s="10">
        <f t="shared" si="9"/>
        <v>198</v>
      </c>
      <c r="Y53" s="11">
        <f t="shared" ref="Y53:AK53" si="39">SUM(Y54:Y68)</f>
        <v>0</v>
      </c>
      <c r="Z53" s="11">
        <f t="shared" si="39"/>
        <v>0</v>
      </c>
      <c r="AA53" s="11">
        <f t="shared" si="39"/>
        <v>0</v>
      </c>
      <c r="AB53" s="11">
        <f t="shared" si="39"/>
        <v>0</v>
      </c>
      <c r="AC53" s="11">
        <f t="shared" si="39"/>
        <v>13</v>
      </c>
      <c r="AD53" s="11">
        <f t="shared" si="39"/>
        <v>185</v>
      </c>
      <c r="AE53" s="11">
        <f t="shared" si="39"/>
        <v>0</v>
      </c>
      <c r="AF53" s="11">
        <f t="shared" si="39"/>
        <v>0</v>
      </c>
      <c r="AG53" s="11">
        <f t="shared" si="39"/>
        <v>0</v>
      </c>
      <c r="AH53" s="11">
        <f t="shared" si="39"/>
        <v>0</v>
      </c>
      <c r="AI53" s="11">
        <f t="shared" si="39"/>
        <v>0</v>
      </c>
      <c r="AJ53" s="11">
        <f t="shared" si="39"/>
        <v>0</v>
      </c>
      <c r="AK53" s="11">
        <f t="shared" si="39"/>
        <v>0</v>
      </c>
    </row>
    <row r="54" ht="22.05" customHeight="true" spans="1:37">
      <c r="A54" s="11" t="s">
        <v>86</v>
      </c>
      <c r="B54" s="10">
        <f t="shared" ref="B54:B68" si="40">C54+X54+AG54+AH54+AI54+AJ54+AK54</f>
        <v>268</v>
      </c>
      <c r="C54" s="10">
        <f t="shared" si="33"/>
        <v>168</v>
      </c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>
        <v>168</v>
      </c>
      <c r="V54" s="11"/>
      <c r="W54" s="11"/>
      <c r="X54" s="10">
        <f t="shared" si="9"/>
        <v>100</v>
      </c>
      <c r="Y54" s="11"/>
      <c r="Z54" s="11"/>
      <c r="AA54" s="11"/>
      <c r="AB54" s="11"/>
      <c r="AC54" s="12"/>
      <c r="AD54" s="11">
        <v>100</v>
      </c>
      <c r="AE54" s="11"/>
      <c r="AF54" s="11"/>
      <c r="AG54" s="11"/>
      <c r="AH54" s="11"/>
      <c r="AI54" s="11"/>
      <c r="AJ54" s="11"/>
      <c r="AK54" s="11"/>
    </row>
    <row r="55" ht="22.05" customHeight="true" spans="1:37">
      <c r="A55" s="11" t="s">
        <v>87</v>
      </c>
      <c r="B55" s="10">
        <f t="shared" si="40"/>
        <v>32</v>
      </c>
      <c r="C55" s="10">
        <f t="shared" si="33"/>
        <v>32</v>
      </c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>
        <v>32</v>
      </c>
      <c r="T55" s="11"/>
      <c r="U55" s="11"/>
      <c r="V55" s="11"/>
      <c r="W55" s="11"/>
      <c r="X55" s="10">
        <f t="shared" si="9"/>
        <v>0</v>
      </c>
      <c r="Y55" s="11"/>
      <c r="Z55" s="11"/>
      <c r="AA55" s="11"/>
      <c r="AB55" s="11"/>
      <c r="AC55" s="12"/>
      <c r="AD55" s="11"/>
      <c r="AE55" s="11"/>
      <c r="AF55" s="11"/>
      <c r="AG55" s="11"/>
      <c r="AH55" s="11"/>
      <c r="AI55" s="11"/>
      <c r="AJ55" s="11"/>
      <c r="AK55" s="11"/>
    </row>
    <row r="56" ht="22.05" customHeight="true" spans="1:37">
      <c r="A56" s="11" t="s">
        <v>88</v>
      </c>
      <c r="B56" s="10">
        <f t="shared" si="40"/>
        <v>88</v>
      </c>
      <c r="C56" s="10">
        <f t="shared" si="33"/>
        <v>88</v>
      </c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>
        <v>88</v>
      </c>
      <c r="T56" s="11"/>
      <c r="U56" s="11"/>
      <c r="V56" s="11"/>
      <c r="W56" s="11"/>
      <c r="X56" s="10">
        <f t="shared" si="9"/>
        <v>0</v>
      </c>
      <c r="Y56" s="11"/>
      <c r="Z56" s="11"/>
      <c r="AA56" s="11"/>
      <c r="AB56" s="11"/>
      <c r="AC56" s="12"/>
      <c r="AD56" s="11"/>
      <c r="AE56" s="11"/>
      <c r="AF56" s="11"/>
      <c r="AG56" s="11"/>
      <c r="AH56" s="11"/>
      <c r="AI56" s="11"/>
      <c r="AJ56" s="11"/>
      <c r="AK56" s="11"/>
    </row>
    <row r="57" ht="22.05" customHeight="true" spans="1:37">
      <c r="A57" s="11" t="s">
        <v>89</v>
      </c>
      <c r="B57" s="10">
        <f t="shared" si="40"/>
        <v>30</v>
      </c>
      <c r="C57" s="10">
        <f t="shared" si="33"/>
        <v>30</v>
      </c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>
        <v>30</v>
      </c>
      <c r="T57" s="11"/>
      <c r="U57" s="11"/>
      <c r="V57" s="11"/>
      <c r="W57" s="11"/>
      <c r="X57" s="10">
        <f t="shared" si="9"/>
        <v>0</v>
      </c>
      <c r="Y57" s="11"/>
      <c r="Z57" s="11"/>
      <c r="AA57" s="11"/>
      <c r="AB57" s="11"/>
      <c r="AC57" s="12"/>
      <c r="AD57" s="11"/>
      <c r="AE57" s="11"/>
      <c r="AF57" s="11"/>
      <c r="AG57" s="11"/>
      <c r="AH57" s="11"/>
      <c r="AI57" s="11"/>
      <c r="AJ57" s="11"/>
      <c r="AK57" s="11"/>
    </row>
    <row r="58" ht="22.05" customHeight="true" spans="1:37">
      <c r="A58" s="11" t="s">
        <v>90</v>
      </c>
      <c r="B58" s="10">
        <f t="shared" si="40"/>
        <v>32</v>
      </c>
      <c r="C58" s="10">
        <f t="shared" si="33"/>
        <v>32</v>
      </c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>
        <v>32</v>
      </c>
      <c r="T58" s="11"/>
      <c r="U58" s="11"/>
      <c r="V58" s="11"/>
      <c r="W58" s="11"/>
      <c r="X58" s="10">
        <f t="shared" si="9"/>
        <v>0</v>
      </c>
      <c r="Y58" s="11"/>
      <c r="Z58" s="11"/>
      <c r="AA58" s="11"/>
      <c r="AB58" s="11"/>
      <c r="AC58" s="12"/>
      <c r="AD58" s="11"/>
      <c r="AE58" s="11"/>
      <c r="AF58" s="11"/>
      <c r="AG58" s="11"/>
      <c r="AH58" s="11"/>
      <c r="AI58" s="11"/>
      <c r="AJ58" s="11"/>
      <c r="AK58" s="11"/>
    </row>
    <row r="59" ht="22.05" customHeight="true" spans="1:37">
      <c r="A59" s="11" t="s">
        <v>91</v>
      </c>
      <c r="B59" s="10">
        <f t="shared" si="40"/>
        <v>20</v>
      </c>
      <c r="C59" s="10">
        <f t="shared" si="33"/>
        <v>20</v>
      </c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>
        <v>20</v>
      </c>
      <c r="T59" s="11"/>
      <c r="U59" s="11"/>
      <c r="V59" s="11"/>
      <c r="W59" s="11"/>
      <c r="X59" s="10">
        <f t="shared" si="9"/>
        <v>0</v>
      </c>
      <c r="Y59" s="11"/>
      <c r="Z59" s="11"/>
      <c r="AA59" s="11"/>
      <c r="AB59" s="11"/>
      <c r="AC59" s="12"/>
      <c r="AD59" s="11"/>
      <c r="AE59" s="11"/>
      <c r="AF59" s="11"/>
      <c r="AG59" s="11"/>
      <c r="AH59" s="11"/>
      <c r="AI59" s="11"/>
      <c r="AJ59" s="11"/>
      <c r="AK59" s="11"/>
    </row>
    <row r="60" ht="22.05" customHeight="true" spans="1:37">
      <c r="A60" s="11" t="s">
        <v>92</v>
      </c>
      <c r="B60" s="10">
        <f t="shared" si="40"/>
        <v>50</v>
      </c>
      <c r="C60" s="10">
        <f t="shared" si="33"/>
        <v>50</v>
      </c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>
        <v>50</v>
      </c>
      <c r="T60" s="11"/>
      <c r="U60" s="11"/>
      <c r="V60" s="11"/>
      <c r="W60" s="11"/>
      <c r="X60" s="10">
        <f t="shared" si="9"/>
        <v>0</v>
      </c>
      <c r="Y60" s="11"/>
      <c r="Z60" s="11"/>
      <c r="AA60" s="11"/>
      <c r="AB60" s="11"/>
      <c r="AC60" s="12"/>
      <c r="AD60" s="11"/>
      <c r="AE60" s="11"/>
      <c r="AF60" s="11"/>
      <c r="AG60" s="11"/>
      <c r="AH60" s="11"/>
      <c r="AI60" s="11"/>
      <c r="AJ60" s="11"/>
      <c r="AK60" s="11"/>
    </row>
    <row r="61" ht="22.05" customHeight="true" spans="1:37">
      <c r="A61" s="11" t="s">
        <v>93</v>
      </c>
      <c r="B61" s="10">
        <f t="shared" si="40"/>
        <v>40</v>
      </c>
      <c r="C61" s="10">
        <f t="shared" si="33"/>
        <v>40</v>
      </c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>
        <v>40</v>
      </c>
      <c r="T61" s="11"/>
      <c r="U61" s="11"/>
      <c r="V61" s="11"/>
      <c r="W61" s="11"/>
      <c r="X61" s="10">
        <f t="shared" si="9"/>
        <v>0</v>
      </c>
      <c r="Y61" s="11"/>
      <c r="Z61" s="11"/>
      <c r="AA61" s="11"/>
      <c r="AB61" s="11"/>
      <c r="AC61" s="12"/>
      <c r="AD61" s="11"/>
      <c r="AE61" s="11"/>
      <c r="AF61" s="11"/>
      <c r="AG61" s="11"/>
      <c r="AH61" s="11"/>
      <c r="AI61" s="11"/>
      <c r="AJ61" s="11"/>
      <c r="AK61" s="11"/>
    </row>
    <row r="62" ht="22.05" customHeight="true" spans="1:37">
      <c r="A62" s="11" t="s">
        <v>94</v>
      </c>
      <c r="B62" s="10">
        <f t="shared" si="40"/>
        <v>50</v>
      </c>
      <c r="C62" s="10">
        <f t="shared" si="33"/>
        <v>50</v>
      </c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>
        <v>50</v>
      </c>
      <c r="T62" s="11"/>
      <c r="U62" s="11"/>
      <c r="V62" s="11"/>
      <c r="W62" s="11"/>
      <c r="X62" s="10">
        <f t="shared" si="9"/>
        <v>0</v>
      </c>
      <c r="Y62" s="11"/>
      <c r="Z62" s="11"/>
      <c r="AA62" s="11"/>
      <c r="AB62" s="11"/>
      <c r="AC62" s="12"/>
      <c r="AD62" s="11"/>
      <c r="AE62" s="11"/>
      <c r="AF62" s="11"/>
      <c r="AG62" s="11"/>
      <c r="AH62" s="11"/>
      <c r="AI62" s="11"/>
      <c r="AJ62" s="11"/>
      <c r="AK62" s="11"/>
    </row>
    <row r="63" ht="22.05" customHeight="true" spans="1:37">
      <c r="A63" s="11" t="s">
        <v>95</v>
      </c>
      <c r="B63" s="10">
        <f t="shared" si="40"/>
        <v>32</v>
      </c>
      <c r="C63" s="10">
        <f t="shared" si="33"/>
        <v>32</v>
      </c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>
        <v>32</v>
      </c>
      <c r="T63" s="11"/>
      <c r="U63" s="11"/>
      <c r="V63" s="11"/>
      <c r="W63" s="11"/>
      <c r="X63" s="10">
        <f t="shared" si="9"/>
        <v>0</v>
      </c>
      <c r="Y63" s="11"/>
      <c r="Z63" s="11"/>
      <c r="AA63" s="11"/>
      <c r="AB63" s="11"/>
      <c r="AC63" s="12"/>
      <c r="AD63" s="11"/>
      <c r="AE63" s="11"/>
      <c r="AF63" s="11"/>
      <c r="AG63" s="11"/>
      <c r="AH63" s="11"/>
      <c r="AI63" s="11"/>
      <c r="AJ63" s="11"/>
      <c r="AK63" s="11"/>
    </row>
    <row r="64" ht="22.05" customHeight="true" spans="1:37">
      <c r="A64" s="11" t="s">
        <v>96</v>
      </c>
      <c r="B64" s="10">
        <f t="shared" si="40"/>
        <v>55</v>
      </c>
      <c r="C64" s="10">
        <f t="shared" si="33"/>
        <v>55</v>
      </c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>
        <v>40</v>
      </c>
      <c r="P64" s="11">
        <v>15</v>
      </c>
      <c r="Q64" s="11"/>
      <c r="R64" s="11"/>
      <c r="S64" s="11"/>
      <c r="T64" s="11"/>
      <c r="U64" s="11"/>
      <c r="V64" s="11"/>
      <c r="W64" s="11"/>
      <c r="X64" s="10">
        <f t="shared" si="9"/>
        <v>0</v>
      </c>
      <c r="Y64" s="11"/>
      <c r="Z64" s="11"/>
      <c r="AA64" s="11"/>
      <c r="AB64" s="11"/>
      <c r="AC64" s="12"/>
      <c r="AD64" s="11"/>
      <c r="AE64" s="11"/>
      <c r="AF64" s="11"/>
      <c r="AG64" s="11"/>
      <c r="AH64" s="11"/>
      <c r="AI64" s="11"/>
      <c r="AJ64" s="11"/>
      <c r="AK64" s="11"/>
    </row>
    <row r="65" ht="22.05" customHeight="true" spans="1:37">
      <c r="A65" s="11" t="s">
        <v>97</v>
      </c>
      <c r="B65" s="10">
        <f t="shared" si="40"/>
        <v>55</v>
      </c>
      <c r="C65" s="10">
        <f t="shared" si="33"/>
        <v>55</v>
      </c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>
        <v>40</v>
      </c>
      <c r="P65" s="11">
        <v>15</v>
      </c>
      <c r="Q65" s="11"/>
      <c r="R65" s="11"/>
      <c r="S65" s="11"/>
      <c r="T65" s="11"/>
      <c r="U65" s="11"/>
      <c r="V65" s="11"/>
      <c r="W65" s="11"/>
      <c r="X65" s="10">
        <f t="shared" si="9"/>
        <v>0</v>
      </c>
      <c r="Y65" s="11"/>
      <c r="Z65" s="11"/>
      <c r="AA65" s="11"/>
      <c r="AB65" s="11"/>
      <c r="AC65" s="12"/>
      <c r="AD65" s="11"/>
      <c r="AE65" s="11"/>
      <c r="AF65" s="11"/>
      <c r="AG65" s="11"/>
      <c r="AH65" s="11"/>
      <c r="AI65" s="11"/>
      <c r="AJ65" s="11"/>
      <c r="AK65" s="11"/>
    </row>
    <row r="66" ht="22.05" customHeight="true" spans="1:37">
      <c r="A66" s="11" t="s">
        <v>98</v>
      </c>
      <c r="B66" s="10">
        <f t="shared" si="40"/>
        <v>85</v>
      </c>
      <c r="C66" s="10">
        <f t="shared" si="33"/>
        <v>0</v>
      </c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0">
        <f t="shared" si="9"/>
        <v>85</v>
      </c>
      <c r="Y66" s="11"/>
      <c r="Z66" s="11"/>
      <c r="AA66" s="11"/>
      <c r="AB66" s="11"/>
      <c r="AC66" s="12"/>
      <c r="AD66" s="11">
        <v>85</v>
      </c>
      <c r="AE66" s="11"/>
      <c r="AF66" s="11"/>
      <c r="AG66" s="11"/>
      <c r="AH66" s="11"/>
      <c r="AI66" s="11"/>
      <c r="AJ66" s="11"/>
      <c r="AK66" s="11"/>
    </row>
    <row r="67" ht="22.05" customHeight="true" spans="1:37">
      <c r="A67" s="11" t="s">
        <v>99</v>
      </c>
      <c r="B67" s="10">
        <f t="shared" si="40"/>
        <v>59.1</v>
      </c>
      <c r="C67" s="10">
        <f t="shared" si="33"/>
        <v>59.1</v>
      </c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>
        <v>59.1</v>
      </c>
      <c r="T67" s="11"/>
      <c r="U67" s="11"/>
      <c r="V67" s="11"/>
      <c r="W67" s="11"/>
      <c r="X67" s="10">
        <f t="shared" si="9"/>
        <v>0</v>
      </c>
      <c r="Y67" s="11"/>
      <c r="Z67" s="11"/>
      <c r="AA67" s="11"/>
      <c r="AB67" s="11"/>
      <c r="AC67" s="12"/>
      <c r="AD67" s="11"/>
      <c r="AE67" s="11"/>
      <c r="AF67" s="11"/>
      <c r="AG67" s="11"/>
      <c r="AH67" s="11"/>
      <c r="AI67" s="11"/>
      <c r="AJ67" s="11"/>
      <c r="AK67" s="11"/>
    </row>
    <row r="68" ht="22.05" customHeight="true" spans="1:37">
      <c r="A68" s="11" t="s">
        <v>100</v>
      </c>
      <c r="B68" s="10">
        <f t="shared" si="40"/>
        <v>13</v>
      </c>
      <c r="C68" s="10">
        <f t="shared" si="33"/>
        <v>0</v>
      </c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0">
        <f t="shared" si="9"/>
        <v>13</v>
      </c>
      <c r="Y68" s="11"/>
      <c r="Z68" s="11"/>
      <c r="AA68" s="11"/>
      <c r="AB68" s="11"/>
      <c r="AC68" s="11">
        <v>13</v>
      </c>
      <c r="AD68" s="11"/>
      <c r="AE68" s="11"/>
      <c r="AF68" s="11"/>
      <c r="AG68" s="11"/>
      <c r="AH68" s="11"/>
      <c r="AI68" s="11"/>
      <c r="AJ68" s="11"/>
      <c r="AK68" s="11"/>
    </row>
    <row r="69" ht="21" customHeight="true" spans="1:37">
      <c r="A69" s="20" t="s">
        <v>101</v>
      </c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</row>
  </sheetData>
  <mergeCells count="47">
    <mergeCell ref="A1:AK1"/>
    <mergeCell ref="A2:S2"/>
    <mergeCell ref="T2:AH2"/>
    <mergeCell ref="A3:T3"/>
    <mergeCell ref="U3:AK3"/>
    <mergeCell ref="C4:T4"/>
    <mergeCell ref="U4:AJ4"/>
    <mergeCell ref="C5:T5"/>
    <mergeCell ref="U5:W5"/>
    <mergeCell ref="X5:AF5"/>
    <mergeCell ref="AA6:AB6"/>
    <mergeCell ref="A69:AK69"/>
    <mergeCell ref="A4:A8"/>
    <mergeCell ref="B4:B8"/>
    <mergeCell ref="C6:C8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U6:U7"/>
    <mergeCell ref="V6:V7"/>
    <mergeCell ref="W6:W7"/>
    <mergeCell ref="X6:X8"/>
    <mergeCell ref="Y6:Y7"/>
    <mergeCell ref="Z6:Z7"/>
    <mergeCell ref="AC6:AC7"/>
    <mergeCell ref="AD6:AD7"/>
    <mergeCell ref="AE6:AE7"/>
    <mergeCell ref="AF6:AF7"/>
    <mergeCell ref="AG6:AG7"/>
    <mergeCell ref="AH5:AH7"/>
    <mergeCell ref="AI5:AI7"/>
    <mergeCell ref="AJ5:AJ7"/>
    <mergeCell ref="AK5:AK7"/>
  </mergeCells>
  <pageMargins left="0.590277777777778" right="0.472222222222222" top="0.314583333333333" bottom="0.314583333333333" header="0.275" footer="0.156944444444444"/>
  <pageSetup paperSize="9" scale="69" orientation="landscape"/>
  <headerFooter>
    <oddFooter>&amp;C&amp;9第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ld</dc:creator>
  <cp:lastModifiedBy>nynct</cp:lastModifiedBy>
  <dcterms:created xsi:type="dcterms:W3CDTF">2022-05-04T04:42:00Z</dcterms:created>
  <dcterms:modified xsi:type="dcterms:W3CDTF">2022-05-23T17:36:00Z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6B3F2C194D014D878DB25A83B2EA2616</vt:lpwstr>
  </property>
  <property fmtid="{D5CDD505-2E9C-101B-9397-08002B2CF9AE}" pid="3" name="KSOProductBuildVer">
    <vt:lpwstr>2052-11.8.2.10290</vt:lpwstr>
  </property>
</Properties>
</file>